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<sst xmlns="http://schemas.openxmlformats.org/spreadsheetml/2006/main" count="1625" uniqueCount="454">
  <si>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</si>
  <si>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</si>
  <si>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</si>
  <si>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</si>
  <si>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</si>
  <si>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</si>
  <si>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</si>
  <si>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</si>
  <si>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</si>
  <si>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</si>
  <si>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</si>
  <si>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</si>
  <si>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</si>
  <si>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</si>
  <si>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</si>
  <si>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</si>
  <si>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</si>
  <si>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</si>
  <si>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</si>
  <si>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</si>
  <si>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</si>
  <si>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</si>
  <si>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</si>
  <si>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</si>
  <si>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</si>
  <si>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</si>
  <si>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</si>
  <si>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</si>
  <si>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</si>
  <si>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</si>
  <si>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</si>
  <si>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</si>
  <si>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</si>
  <si>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</si>
  <si>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</si>
  <si>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</si>
  <si>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</si>
  <si>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</si>
  <si>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</si>
  <si>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</si>
  <si>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</si>
  <si>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</si>
  <si>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</si>
  <si>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</si>
  <si>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</si>
  <si>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</si>
  <si>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</si>
  <si>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</si>
  <si>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</si>
  <si>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</si>
  <si>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</si>
  <si>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</si>
  <si>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</si>
  <si>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</si>
  <si>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</si>
  <si>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</si>
  <si>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</si>
  <si>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</si>
  <si>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</si>
  <si>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</si>
  <si>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</si>
  <si>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</si>
  <si>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пара NS</t>
  </si>
  <si>
    <t>пара EW</t>
  </si>
  <si>
    <t>За сдачи</t>
  </si>
  <si>
    <t>Гандикап</t>
  </si>
  <si>
    <t>VP</t>
  </si>
  <si>
    <t>imp</t>
  </si>
  <si>
    <t>Сумма IMPs</t>
  </si>
  <si>
    <t>Академова В.В.</t>
  </si>
  <si>
    <t>Бакал М.Э.</t>
  </si>
  <si>
    <t>Лотошников В.В.</t>
  </si>
  <si>
    <t>Савинов Е.А.</t>
  </si>
  <si>
    <t>Сидоров А.Ю.</t>
  </si>
  <si>
    <t>Петрухин К.С.</t>
  </si>
  <si>
    <t>Минкин И.М.</t>
  </si>
  <si>
    <t>Жук И.В.</t>
  </si>
  <si>
    <t>Романова А.А.</t>
  </si>
  <si>
    <t>Шепеленко Е.А.</t>
  </si>
  <si>
    <t>Бахчаев С.Ю.</t>
  </si>
  <si>
    <t>Васильев Ю.В.</t>
  </si>
  <si>
    <t>Аушев П.С.</t>
  </si>
  <si>
    <t>Жевелев С.Н.</t>
  </si>
  <si>
    <t>Красинская В.Б.</t>
  </si>
  <si>
    <t>Хазанов С.Х.</t>
  </si>
  <si>
    <t>Сессия 3  с системой подсчета "Паттон"</t>
  </si>
  <si>
    <t>11 сентября 2018г.</t>
  </si>
  <si>
    <t>2NT</t>
  </si>
  <si>
    <t>2♣</t>
  </si>
  <si>
    <t>2♠к</t>
  </si>
  <si>
    <t>6♠</t>
  </si>
  <si>
    <t>3♠</t>
  </si>
  <si>
    <t>5♠</t>
  </si>
  <si>
    <t>3NT</t>
  </si>
  <si>
    <t>1NT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</si>
  <si>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</si>
  <si>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4♠</t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</si>
  <si>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</si>
  <si>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</si>
  <si>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2♠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</si>
  <si>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</si>
  <si>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</si>
  <si>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</si>
  <si>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</si>
  <si>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</si>
  <si>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3♠к</t>
  </si>
  <si>
    <r>
      <t>2</t>
    </r>
    <r>
      <rPr>
        <sz val="10"/>
        <color indexed="10"/>
        <rFont val="Arial Cyr"/>
        <family val="2"/>
      </rPr>
      <t>♦</t>
    </r>
  </si>
  <si>
    <t>4♣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</si>
  <si>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</si>
  <si>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Д1083</t>
  </si>
  <si>
    <t>КВ10</t>
  </si>
  <si>
    <t>В64</t>
  </si>
  <si>
    <t>Д63</t>
  </si>
  <si>
    <t>Т7</t>
  </si>
  <si>
    <t>Т863</t>
  </si>
  <si>
    <t>Д8532</t>
  </si>
  <si>
    <t>В10</t>
  </si>
  <si>
    <t>К4</t>
  </si>
  <si>
    <t>Д54</t>
  </si>
  <si>
    <t>К109</t>
  </si>
  <si>
    <t>ТК982</t>
  </si>
  <si>
    <t>В9652</t>
  </si>
  <si>
    <t>972</t>
  </si>
  <si>
    <t>754</t>
  </si>
  <si>
    <t>Т87652</t>
  </si>
  <si>
    <t>К5</t>
  </si>
  <si>
    <t>К</t>
  </si>
  <si>
    <t>6532</t>
  </si>
  <si>
    <t>В9</t>
  </si>
  <si>
    <t>ТВ3</t>
  </si>
  <si>
    <t>ДВ9762</t>
  </si>
  <si>
    <t>В8</t>
  </si>
  <si>
    <t>КД3</t>
  </si>
  <si>
    <t>Д8</t>
  </si>
  <si>
    <t>105</t>
  </si>
  <si>
    <t>ТК10974</t>
  </si>
  <si>
    <t>104</t>
  </si>
  <si>
    <t>1097642</t>
  </si>
  <si>
    <t>Т843</t>
  </si>
  <si>
    <t>Д</t>
  </si>
  <si>
    <t>К103</t>
  </si>
  <si>
    <t>965</t>
  </si>
  <si>
    <t>62</t>
  </si>
  <si>
    <t>Д9764</t>
  </si>
  <si>
    <t>84</t>
  </si>
  <si>
    <t>Д1084</t>
  </si>
  <si>
    <t>К9</t>
  </si>
  <si>
    <t>КВ852</t>
  </si>
  <si>
    <t>Т752</t>
  </si>
  <si>
    <t>В72</t>
  </si>
  <si>
    <t>Д10754</t>
  </si>
  <si>
    <t>Т</t>
  </si>
  <si>
    <t>ДВ96</t>
  </si>
  <si>
    <t>ТК3</t>
  </si>
  <si>
    <t>ТВ83</t>
  </si>
  <si>
    <t>103</t>
  </si>
  <si>
    <t>Д7</t>
  </si>
  <si>
    <t>В3</t>
  </si>
  <si>
    <t>К106532</t>
  </si>
  <si>
    <t>К104</t>
  </si>
  <si>
    <t>ТК92</t>
  </si>
  <si>
    <t>Т842</t>
  </si>
  <si>
    <t>Т9</t>
  </si>
  <si>
    <t>Т32</t>
  </si>
  <si>
    <t>К75</t>
  </si>
  <si>
    <t>В874</t>
  </si>
  <si>
    <t>Д986</t>
  </si>
  <si>
    <t>В8653</t>
  </si>
  <si>
    <t>Д1096</t>
  </si>
  <si>
    <t>В75</t>
  </si>
  <si>
    <t>К43</t>
  </si>
  <si>
    <t>732</t>
  </si>
  <si>
    <t>ТВ1065</t>
  </si>
  <si>
    <t>К6</t>
  </si>
  <si>
    <t>В10975</t>
  </si>
  <si>
    <t>КВ8</t>
  </si>
  <si>
    <t>43</t>
  </si>
  <si>
    <t>Д73</t>
  </si>
  <si>
    <t>ТД94</t>
  </si>
  <si>
    <t>Д982</t>
  </si>
  <si>
    <t>ТВ942</t>
  </si>
  <si>
    <t>ТД862</t>
  </si>
  <si>
    <t>1065</t>
  </si>
  <si>
    <t>К7</t>
  </si>
  <si>
    <t>1085</t>
  </si>
  <si>
    <t>832</t>
  </si>
  <si>
    <t>Т54</t>
  </si>
  <si>
    <t>ТВ943</t>
  </si>
  <si>
    <t>КД1075</t>
  </si>
  <si>
    <t>10987</t>
  </si>
  <si>
    <t>85</t>
  </si>
  <si>
    <t>94</t>
  </si>
  <si>
    <t>КВ9532</t>
  </si>
  <si>
    <t>КД7</t>
  </si>
  <si>
    <t>ТВ6</t>
  </si>
  <si>
    <t>Т86</t>
  </si>
  <si>
    <t>КДВ3</t>
  </si>
  <si>
    <t>1062</t>
  </si>
  <si>
    <t>ТК9632</t>
  </si>
  <si>
    <t>5</t>
  </si>
  <si>
    <t>В762</t>
  </si>
  <si>
    <t>Д9</t>
  </si>
  <si>
    <t>1084</t>
  </si>
  <si>
    <t>ТД872</t>
  </si>
  <si>
    <t>К108</t>
  </si>
  <si>
    <t>7</t>
  </si>
  <si>
    <t>В63</t>
  </si>
  <si>
    <t>9543</t>
  </si>
  <si>
    <t>ТВ632</t>
  </si>
  <si>
    <t>ДВ5</t>
  </si>
  <si>
    <t>К1094</t>
  </si>
  <si>
    <t>ТК10</t>
  </si>
  <si>
    <t>К83</t>
  </si>
  <si>
    <t>К3</t>
  </si>
  <si>
    <t>Д763</t>
  </si>
  <si>
    <t>1097</t>
  </si>
  <si>
    <t>ТВ10</t>
  </si>
  <si>
    <t>107543</t>
  </si>
  <si>
    <t>52</t>
  </si>
  <si>
    <t>Т652</t>
  </si>
  <si>
    <t>976</t>
  </si>
  <si>
    <t>К82</t>
  </si>
  <si>
    <t>ДВ4</t>
  </si>
  <si>
    <t>Д8542</t>
  </si>
  <si>
    <t>Т1094</t>
  </si>
  <si>
    <t>ТК9654</t>
  </si>
  <si>
    <t>Т102</t>
  </si>
  <si>
    <t>КВ3</t>
  </si>
  <si>
    <t>В97543</t>
  </si>
  <si>
    <t>ТД109</t>
  </si>
  <si>
    <t>1082</t>
  </si>
  <si>
    <t>10873</t>
  </si>
  <si>
    <t>КД643</t>
  </si>
  <si>
    <t>8</t>
  </si>
  <si>
    <t>КД6</t>
  </si>
  <si>
    <t>В2</t>
  </si>
  <si>
    <t>В97</t>
  </si>
  <si>
    <t>76542</t>
  </si>
  <si>
    <t>76</t>
  </si>
  <si>
    <t>Т5</t>
  </si>
  <si>
    <t>982</t>
  </si>
  <si>
    <t>ТД9753</t>
  </si>
  <si>
    <t>ТК5</t>
  </si>
  <si>
    <t>ДВ83</t>
  </si>
  <si>
    <t>КДВ</t>
  </si>
  <si>
    <t>КВ2</t>
  </si>
  <si>
    <t>В1032</t>
  </si>
  <si>
    <t>К642</t>
  </si>
  <si>
    <t>10764</t>
  </si>
  <si>
    <t>Д984</t>
  </si>
  <si>
    <t>Т53</t>
  </si>
  <si>
    <t>1064</t>
  </si>
  <si>
    <t>ДВ1095</t>
  </si>
  <si>
    <t>952</t>
  </si>
  <si>
    <t>Т92</t>
  </si>
  <si>
    <t>106</t>
  </si>
  <si>
    <t>ТК63</t>
  </si>
  <si>
    <t>Д107</t>
  </si>
  <si>
    <t>ТК952</t>
  </si>
  <si>
    <t>42</t>
  </si>
  <si>
    <t>К8654</t>
  </si>
  <si>
    <t>Д74</t>
  </si>
  <si>
    <t>87</t>
  </si>
  <si>
    <t>КВ43</t>
  </si>
  <si>
    <t>ДВ73</t>
  </si>
  <si>
    <t>В83</t>
  </si>
  <si>
    <t>Т10842</t>
  </si>
  <si>
    <t>752</t>
  </si>
  <si>
    <t>К654</t>
  </si>
  <si>
    <t>ТК832</t>
  </si>
  <si>
    <t>9</t>
  </si>
  <si>
    <t>ТК</t>
  </si>
  <si>
    <t>В8732</t>
  </si>
  <si>
    <t>В10754</t>
  </si>
  <si>
    <t>К76</t>
  </si>
  <si>
    <t>96</t>
  </si>
  <si>
    <t>ДВ53</t>
  </si>
  <si>
    <t>10843</t>
  </si>
  <si>
    <t>ТД10</t>
  </si>
  <si>
    <t>К874</t>
  </si>
  <si>
    <t>ТД6</t>
  </si>
  <si>
    <t>74</t>
  </si>
  <si>
    <t>ТВ62</t>
  </si>
  <si>
    <t>1094</t>
  </si>
  <si>
    <t>Т96</t>
  </si>
  <si>
    <t>К8532</t>
  </si>
  <si>
    <t>К953</t>
  </si>
  <si>
    <t>532</t>
  </si>
  <si>
    <t>Д1093</t>
  </si>
  <si>
    <t>В7</t>
  </si>
  <si>
    <t>ТДВ8</t>
  </si>
  <si>
    <t>ДВ10</t>
  </si>
  <si>
    <t>Т765</t>
  </si>
  <si>
    <t>98732</t>
  </si>
  <si>
    <t>Т1095</t>
  </si>
  <si>
    <t>КВ1083</t>
  </si>
  <si>
    <t>КВ106</t>
  </si>
  <si>
    <t>ТД4</t>
  </si>
  <si>
    <t>К86</t>
  </si>
  <si>
    <t>Т974</t>
  </si>
  <si>
    <t>В106</t>
  </si>
  <si>
    <t>Д742</t>
  </si>
  <si>
    <t>ТВ10854</t>
  </si>
  <si>
    <t>92</t>
  </si>
  <si>
    <t>97543</t>
  </si>
  <si>
    <t>1075</t>
  </si>
  <si>
    <t>763</t>
  </si>
  <si>
    <t>КВ</t>
  </si>
  <si>
    <t>9752</t>
  </si>
  <si>
    <t>ТВ63</t>
  </si>
  <si>
    <t>КД</t>
  </si>
  <si>
    <t>Д102</t>
  </si>
  <si>
    <t>К9842</t>
  </si>
  <si>
    <t>Д743</t>
  </si>
  <si>
    <t>ТК107</t>
  </si>
  <si>
    <t>К2</t>
  </si>
  <si>
    <t>Т93</t>
  </si>
  <si>
    <t>К52</t>
  </si>
  <si>
    <t>9653</t>
  </si>
  <si>
    <t>Д65</t>
  </si>
  <si>
    <t>Т109</t>
  </si>
  <si>
    <t>ТВ1083</t>
  </si>
  <si>
    <t>ДВ74</t>
  </si>
  <si>
    <t>В86</t>
  </si>
  <si>
    <t>ДВ42</t>
  </si>
  <si>
    <t>974</t>
  </si>
  <si>
    <t>ДВ</t>
  </si>
  <si>
    <t>65</t>
  </si>
  <si>
    <t>ТД65</t>
  </si>
  <si>
    <t>ТКД86</t>
  </si>
  <si>
    <t>987</t>
  </si>
  <si>
    <t>10943</t>
  </si>
  <si>
    <t>КВ82</t>
  </si>
  <si>
    <t>107</t>
  </si>
  <si>
    <t>106543</t>
  </si>
  <si>
    <t>ТК82</t>
  </si>
  <si>
    <t>В5</t>
  </si>
  <si>
    <t>ТК2</t>
  </si>
  <si>
    <t>ДВ7</t>
  </si>
  <si>
    <t>973</t>
  </si>
  <si>
    <t>9432</t>
  </si>
  <si>
    <t>Д62</t>
  </si>
  <si>
    <t>Т986</t>
  </si>
  <si>
    <t>ТК96</t>
  </si>
  <si>
    <t>ТД42</t>
  </si>
  <si>
    <t>Д1053</t>
  </si>
  <si>
    <t>КВ53</t>
  </si>
  <si>
    <t>Д4</t>
  </si>
  <si>
    <t>К65</t>
  </si>
  <si>
    <t>В842</t>
  </si>
  <si>
    <t>Т104</t>
  </si>
  <si>
    <t>КВ732</t>
  </si>
  <si>
    <t>Т9854</t>
  </si>
  <si>
    <t>ТВ953</t>
  </si>
  <si>
    <t>10863</t>
  </si>
  <si>
    <t>1073</t>
  </si>
  <si>
    <t>874</t>
  </si>
  <si>
    <t>К92</t>
  </si>
  <si>
    <t>В1084</t>
  </si>
  <si>
    <t>К62</t>
  </si>
  <si>
    <t>К102</t>
  </si>
  <si>
    <t>ТДВ5</t>
  </si>
  <si>
    <t>КД652</t>
  </si>
  <si>
    <t>Д6</t>
  </si>
  <si>
    <t>В1086</t>
  </si>
  <si>
    <t>ДВ1098</t>
  </si>
  <si>
    <t>Т75</t>
  </si>
  <si>
    <t>10852</t>
  </si>
  <si>
    <t>ТКД43</t>
  </si>
  <si>
    <t>642</t>
  </si>
  <si>
    <t>ТК7</t>
  </si>
  <si>
    <t>Т952</t>
  </si>
  <si>
    <t>Т62</t>
  </si>
  <si>
    <t>КВ42</t>
  </si>
  <si>
    <t>954</t>
  </si>
  <si>
    <t>Д103</t>
  </si>
  <si>
    <t>ТД53</t>
  </si>
  <si>
    <t>ТВ4</t>
  </si>
  <si>
    <t>КД83</t>
  </si>
  <si>
    <t>К74</t>
  </si>
  <si>
    <t>КД53</t>
  </si>
  <si>
    <t>ТВ7</t>
  </si>
  <si>
    <t>В985</t>
  </si>
  <si>
    <t>108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</si>
  <si>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</si>
  <si>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</si>
  <si>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+400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</si>
  <si>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</si>
  <si>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</si>
  <si>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</si>
  <si>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</si>
  <si>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</si>
  <si>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</si>
  <si>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E, -630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</si>
  <si>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</si>
  <si>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</si>
  <si>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</si>
  <si>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</si>
  <si>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</si>
  <si>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</si>
  <si>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</si>
  <si>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+2140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</si>
  <si>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</si>
  <si>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</si>
  <si>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4♣*, N, -100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</si>
  <si>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</si>
  <si>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</si>
  <si>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</si>
  <si>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-500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</si>
  <si>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</si>
  <si>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</si>
  <si>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</si>
  <si>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</si>
  <si>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</si>
  <si>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</si>
  <si>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6NT, N, +990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</si>
  <si>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</si>
  <si>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</si>
  <si>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-630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</si>
  <si>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</si>
  <si>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</si>
  <si>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</si>
  <si>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</si>
  <si>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</si>
  <si>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E, -120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</si>
  <si>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</si>
  <si>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</si>
  <si>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4♠, W, -650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</si>
  <si>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</si>
  <si>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</si>
  <si>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</si>
  <si>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</si>
  <si>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</si>
  <si>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</si>
  <si>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</si>
  <si>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+620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</si>
  <si>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</si>
  <si>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</si>
  <si>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S, +990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</si>
  <si>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</si>
  <si>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</si>
  <si>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</si>
  <si>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</si>
  <si>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2NT, S, +120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</si>
  <si>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</si>
  <si>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</si>
  <si>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3♣, N, +110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</si>
  <si>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</si>
  <si>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</si>
  <si>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</si>
  <si>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</si>
  <si>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</si>
  <si>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</si>
  <si>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W, -120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</si>
</sst>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  <numFmt numFmtId="178" formatCode="#,##0.0000"/>
    <numFmt numFmtId="179" formatCode="#,##0.000"/>
  </numFmts>
  <fonts count="66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color indexed="12"/>
      <name val="Arial Cyr"/>
      <family val="2"/>
    </font>
    <font>
      <b/>
      <sz val="10"/>
      <color indexed="30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29" xfId="54" applyNumberFormat="1" applyFont="1" applyBorder="1" applyAlignment="1">
      <alignment horizontal="center"/>
      <protection/>
    </xf>
    <xf numFmtId="0" fontId="25" fillId="0" borderId="0" xfId="55" applyFont="1" applyBorder="1" applyAlignment="1">
      <alignment horizontal="left"/>
      <protection/>
    </xf>
    <xf numFmtId="174" fontId="25" fillId="0" borderId="0" xfId="55" applyNumberFormat="1" applyFont="1" applyBorder="1" applyAlignment="1" applyProtection="1">
      <alignment horizontal="left"/>
      <protection locked="0"/>
    </xf>
    <xf numFmtId="0" fontId="26" fillId="0" borderId="0" xfId="58" applyFont="1" applyBorder="1" applyAlignment="1" applyProtection="1">
      <alignment horizontal="left"/>
      <protection locked="0"/>
    </xf>
    <xf numFmtId="0" fontId="29" fillId="0" borderId="27" xfId="55" applyFont="1" applyBorder="1" applyAlignment="1">
      <alignment horizontal="center"/>
      <protection/>
    </xf>
    <xf numFmtId="174" fontId="30" fillId="0" borderId="0" xfId="55" applyNumberFormat="1" applyFont="1" applyBorder="1" applyAlignment="1" applyProtection="1">
      <alignment horizontal="right"/>
      <protection locked="0"/>
    </xf>
    <xf numFmtId="0" fontId="30" fillId="0" borderId="0" xfId="55" applyFont="1" applyBorder="1" applyAlignment="1">
      <alignment horizontal="right"/>
      <protection/>
    </xf>
    <xf numFmtId="0" fontId="25" fillId="0" borderId="27" xfId="55" applyFont="1" applyBorder="1">
      <alignment/>
      <protection/>
    </xf>
    <xf numFmtId="0" fontId="2" fillId="0" borderId="29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29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0" fillId="0" borderId="0" xfId="55" applyFont="1" applyBorder="1" applyAlignment="1">
      <alignment horizontal="left"/>
      <protection/>
    </xf>
    <xf numFmtId="1" fontId="12" fillId="0" borderId="18" xfId="55" applyNumberFormat="1" applyFont="1" applyBorder="1" applyAlignment="1">
      <alignment horizontal="center"/>
      <protection/>
    </xf>
    <xf numFmtId="0" fontId="10" fillId="0" borderId="0" xfId="56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29" fillId="0" borderId="0" xfId="55" applyFont="1" applyBorder="1" applyAlignment="1">
      <alignment horizontal="center"/>
      <protection/>
    </xf>
    <xf numFmtId="0" fontId="25" fillId="0" borderId="0" xfId="55" applyFont="1" applyBorder="1">
      <alignment/>
      <protection/>
    </xf>
    <xf numFmtId="172" fontId="32" fillId="0" borderId="18" xfId="56" applyNumberFormat="1" applyFont="1" applyBorder="1" applyAlignment="1">
      <alignment horizontal="center"/>
      <protection/>
    </xf>
    <xf numFmtId="10" fontId="0" fillId="0" borderId="29" xfId="54" applyNumberFormat="1" applyFont="1" applyBorder="1" applyAlignment="1">
      <alignment horizontal="center"/>
      <protection/>
    </xf>
    <xf numFmtId="2" fontId="33" fillId="2" borderId="29" xfId="54" applyNumberFormat="1" applyFont="1" applyFill="1" applyBorder="1" applyAlignment="1">
      <alignment horizontal="center"/>
      <protection/>
    </xf>
    <xf numFmtId="0" fontId="11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1" fontId="2" fillId="0" borderId="0" xfId="55" applyNumberFormat="1" applyFont="1" applyBorder="1" applyAlignment="1">
      <alignment horizontal="center"/>
      <protection/>
    </xf>
    <xf numFmtId="1" fontId="2" fillId="0" borderId="27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7" xfId="55" applyNumberFormat="1" applyFont="1" applyBorder="1" applyAlignment="1">
      <alignment horizontal="left"/>
      <protection/>
    </xf>
    <xf numFmtId="179" fontId="2" fillId="0" borderId="0" xfId="56" applyNumberFormat="1" applyFont="1">
      <alignment/>
      <protection/>
    </xf>
    <xf numFmtId="179" fontId="10" fillId="0" borderId="0" xfId="56" applyNumberFormat="1" applyFont="1" applyBorder="1" applyAlignment="1">
      <alignment horizontal="center"/>
      <protection/>
    </xf>
    <xf numFmtId="179" fontId="2" fillId="0" borderId="0" xfId="55" applyNumberFormat="1" applyFont="1">
      <alignment/>
      <protection/>
    </xf>
    <xf numFmtId="179" fontId="10" fillId="0" borderId="0" xfId="55" applyNumberFormat="1" applyFont="1" applyBorder="1" applyAlignment="1">
      <alignment horizontal="center"/>
      <protection/>
    </xf>
    <xf numFmtId="179" fontId="29" fillId="0" borderId="0" xfId="55" applyNumberFormat="1" applyFont="1" applyBorder="1" applyAlignment="1">
      <alignment horizontal="center"/>
      <protection/>
    </xf>
    <xf numFmtId="179" fontId="25" fillId="0" borderId="0" xfId="55" applyNumberFormat="1" applyFont="1" applyBorder="1">
      <alignment/>
      <protection/>
    </xf>
    <xf numFmtId="179" fontId="8" fillId="33" borderId="30" xfId="56" applyNumberFormat="1" applyFont="1" applyFill="1" applyBorder="1" applyAlignment="1">
      <alignment horizontal="centerContinuous" wrapText="1"/>
      <protection/>
    </xf>
    <xf numFmtId="179" fontId="8" fillId="33" borderId="18" xfId="56" applyNumberFormat="1" applyFont="1" applyFill="1" applyBorder="1" applyAlignment="1">
      <alignment horizontal="centerContinuous" wrapText="1"/>
      <protection/>
    </xf>
    <xf numFmtId="179" fontId="8" fillId="33" borderId="30" xfId="56" applyNumberFormat="1" applyFont="1" applyFill="1" applyBorder="1" applyAlignment="1">
      <alignment horizontal="center" wrapText="1"/>
      <protection/>
    </xf>
    <xf numFmtId="179" fontId="8" fillId="33" borderId="18" xfId="56" applyNumberFormat="1" applyFont="1" applyFill="1" applyBorder="1" applyAlignment="1">
      <alignment horizontal="center" wrapText="1"/>
      <protection/>
    </xf>
    <xf numFmtId="179" fontId="3" fillId="0" borderId="30" xfId="56" applyNumberFormat="1" applyFont="1" applyBorder="1" applyAlignment="1">
      <alignment horizontal="center"/>
      <protection/>
    </xf>
    <xf numFmtId="179" fontId="3" fillId="0" borderId="18" xfId="56" applyNumberFormat="1" applyFont="1" applyBorder="1" applyAlignment="1">
      <alignment horizontal="center"/>
      <protection/>
    </xf>
    <xf numFmtId="179" fontId="3" fillId="0" borderId="0" xfId="56" applyNumberFormat="1" applyFont="1" applyBorder="1" applyAlignment="1">
      <alignment horizontal="center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30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49" fontId="2" fillId="0" borderId="0" xfId="55" applyNumberFormat="1" applyFont="1" applyBorder="1" applyAlignment="1" quotePrefix="1">
      <alignment horizontal="left"/>
      <protection/>
    </xf>
    <xf numFmtId="49" fontId="2" fillId="0" borderId="0" xfId="55" applyNumberFormat="1" applyFont="1" applyAlignment="1" quotePrefix="1">
      <alignment horizontal="left"/>
      <protection/>
    </xf>
    <xf numFmtId="172" fontId="8" fillId="33" borderId="16" xfId="56" applyNumberFormat="1" applyFont="1" applyFill="1" applyBorder="1" applyAlignment="1">
      <alignment horizontal="center" vertical="center" textRotation="90" wrapText="1"/>
      <protection/>
    </xf>
    <xf numFmtId="172" fontId="8" fillId="33" borderId="19" xfId="56" applyNumberFormat="1" applyFont="1" applyFill="1" applyBorder="1" applyAlignment="1">
      <alignment horizontal="center" vertical="center" textRotation="90" wrapText="1"/>
      <protection/>
    </xf>
    <xf numFmtId="1" fontId="8" fillId="33" borderId="16" xfId="57" applyNumberFormat="1" applyFont="1" applyFill="1" applyBorder="1" applyAlignment="1">
      <alignment horizontal="center" vertical="center" textRotation="90" wrapText="1"/>
      <protection/>
    </xf>
    <xf numFmtId="1" fontId="8" fillId="33" borderId="19" xfId="57" applyNumberFormat="1" applyFont="1" applyFill="1" applyBorder="1" applyAlignment="1">
      <alignment horizontal="center" vertical="center" textRotation="90" wrapText="1"/>
      <protection/>
    </xf>
    <xf numFmtId="1" fontId="31" fillId="33" borderId="16" xfId="57" applyNumberFormat="1" applyFont="1" applyFill="1" applyBorder="1" applyAlignment="1">
      <alignment horizontal="center" vertical="center" textRotation="90" wrapText="1"/>
      <protection/>
    </xf>
    <xf numFmtId="1" fontId="31" fillId="33" borderId="19" xfId="57" applyNumberFormat="1" applyFont="1" applyFill="1" applyBorder="1" applyAlignment="1">
      <alignment horizontal="center" vertical="center" textRotation="90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3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9" s="104" customFormat="1" ht="12.75">
      <c r="A1" s="58" t="s">
        <v>85</v>
      </c>
      <c r="B1" s="55"/>
      <c r="C1" s="55"/>
      <c r="D1" s="55"/>
      <c r="E1" s="56"/>
      <c r="F1" s="57"/>
      <c r="G1" s="86"/>
      <c r="H1" s="86"/>
      <c r="I1" s="56"/>
    </row>
    <row r="2" spans="1:9" s="104" customFormat="1" ht="12.75">
      <c r="A2" s="58" t="s">
        <v>86</v>
      </c>
      <c r="B2" s="55"/>
      <c r="C2" s="55"/>
      <c r="D2" s="55"/>
      <c r="E2" s="56"/>
      <c r="F2" s="57"/>
      <c r="G2" s="86"/>
      <c r="H2" s="86"/>
      <c r="I2" s="56"/>
    </row>
    <row r="3" spans="1:8" s="60" customFormat="1" ht="12.75">
      <c r="A3" s="61"/>
      <c r="C3" s="54"/>
      <c r="D3" s="59"/>
      <c r="E3" s="62" t="s">
        <v>47</v>
      </c>
      <c r="F3" s="62">
        <v>8</v>
      </c>
      <c r="H3" s="70" t="s">
        <v>55</v>
      </c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126</v>
      </c>
      <c r="J4" s="88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66</v>
      </c>
      <c r="G5" s="66" t="s">
        <v>67</v>
      </c>
      <c r="H5" s="67" t="s">
        <v>56</v>
      </c>
      <c r="I5" s="66" t="s">
        <v>53</v>
      </c>
    </row>
    <row r="6" spans="1:10" ht="12.75">
      <c r="A6" s="116">
        <v>1</v>
      </c>
      <c r="B6" s="115">
        <v>4</v>
      </c>
      <c r="C6" s="52" t="s">
        <v>75</v>
      </c>
      <c r="D6" s="53" t="s">
        <v>76</v>
      </c>
      <c r="E6" s="68">
        <v>1</v>
      </c>
      <c r="F6" s="126">
        <f>SUMIF(Расклады!Z:Z,B6,Расклады!AA:AA)+SUMIF(Расклады!Z:Z,B6,Расклады!AB:AB)+SUMIF(Расклады!AC:AC,B6,Расклады!AD:AD)+SUMIF(Расклады!AC:AC,B6,Расклады!AE:AE)</f>
        <v>38</v>
      </c>
      <c r="G6" s="106">
        <f>SUMIF(Расклады!$C:$C,$B6,Расклады!A:A)+SUMIF(Расклады!$I:$I,$B6,Расклады!K:K)+SUMIF(Расклады!$O:$O,$B6,Расклады!M:M)+SUMIF(Расклады!$U:$U,$B6,Расклады!W:W)</f>
        <v>8</v>
      </c>
      <c r="H6" s="125">
        <f>(SUMIF(Расклады!$C:$C,$B6,Расклады!B:B)+SUMIF(Расклады!$I:$I,$B6,Расклады!J:J)+SUMIF(Расклады!$O:$O,$B6,Расклады!N:N)+SUMIF(Расклады!$U:$U,$B6,Расклады!V:V))/$H$4</f>
        <v>0.6031746031746031</v>
      </c>
      <c r="I6" s="87">
        <v>10</v>
      </c>
      <c r="J6" s="49"/>
    </row>
    <row r="7" spans="1:10" ht="12.75">
      <c r="A7" s="114">
        <v>2</v>
      </c>
      <c r="B7" s="117">
        <v>5</v>
      </c>
      <c r="C7" s="52" t="s">
        <v>77</v>
      </c>
      <c r="D7" s="53" t="s">
        <v>78</v>
      </c>
      <c r="E7" s="68">
        <v>2.5</v>
      </c>
      <c r="F7" s="126">
        <f>SUMIF(Расклады!Z:Z,B7,Расклады!AA:AA)+SUMIF(Расклады!Z:Z,B7,Расклады!AB:AB)+SUMIF(Расклады!AC:AC,B7,Расклады!AD:AD)+SUMIF(Расклады!AC:AC,B7,Расклады!AE:AE)</f>
        <v>35.5</v>
      </c>
      <c r="G7" s="106">
        <f>SUMIF(Расклады!$C:$C,$B7,Расклады!A:A)+SUMIF(Расклады!$I:$I,$B7,Расклады!K:K)+SUMIF(Расклады!$O:$O,$B7,Расклады!M:M)+SUMIF(Расклады!$U:$U,$B7,Расклады!W:W)</f>
        <v>16.5</v>
      </c>
      <c r="H7" s="125">
        <f>(SUMIF(Расклады!$C:$C,$B7,Расклады!B:B)+SUMIF(Расклады!$I:$I,$B7,Расклады!J:J)+SUMIF(Расклады!$O:$O,$B7,Расклады!N:N)+SUMIF(Расклады!$U:$U,$B7,Расклады!V:V))/$H$4</f>
        <v>0.5</v>
      </c>
      <c r="I7" s="69">
        <v>3</v>
      </c>
      <c r="J7" s="49"/>
    </row>
    <row r="8" spans="1:10" ht="12.75">
      <c r="A8" s="116">
        <v>3</v>
      </c>
      <c r="B8" s="115">
        <v>8</v>
      </c>
      <c r="C8" s="52" t="s">
        <v>83</v>
      </c>
      <c r="D8" s="53" t="s">
        <v>84</v>
      </c>
      <c r="E8" s="68">
        <v>2</v>
      </c>
      <c r="F8" s="126">
        <f>SUMIF(Расклады!Z:Z,B8,Расклады!AA:AA)+SUMIF(Расклады!Z:Z,B8,Расклады!AB:AB)+SUMIF(Расклады!AC:AC,B8,Расклады!AD:AD)+SUMIF(Расклады!AC:AC,B8,Расклады!AE:AE)</f>
        <v>33</v>
      </c>
      <c r="G8" s="106">
        <f>SUMIF(Расклады!$C:$C,$B8,Расклады!A:A)+SUMIF(Расклады!$I:$I,$B8,Расклады!K:K)+SUMIF(Расклады!$O:$O,$B8,Расклады!M:M)+SUMIF(Расклады!$U:$U,$B8,Расклады!W:W)</f>
        <v>-11.125</v>
      </c>
      <c r="H8" s="125">
        <f>(SUMIF(Расклады!$C:$C,$B8,Расклады!B:B)+SUMIF(Расклады!$I:$I,$B8,Расклады!J:J)+SUMIF(Расклады!$O:$O,$B8,Расклады!N:N)+SUMIF(Расклады!$U:$U,$B8,Расклады!V:V))/$H$4</f>
        <v>0.5238095238095238</v>
      </c>
      <c r="I8" s="87">
        <v>1</v>
      </c>
      <c r="J8" s="49"/>
    </row>
    <row r="9" spans="1:10" ht="12.75">
      <c r="A9" s="114">
        <v>4</v>
      </c>
      <c r="B9" s="115">
        <v>6</v>
      </c>
      <c r="C9" s="52" t="s">
        <v>79</v>
      </c>
      <c r="D9" s="53" t="s">
        <v>80</v>
      </c>
      <c r="E9" s="68">
        <v>-0.25</v>
      </c>
      <c r="F9" s="126">
        <f>SUMIF(Расклады!Z:Z,B9,Расклады!AA:AA)+SUMIF(Расклады!Z:Z,B9,Расклады!AB:AB)+SUMIF(Расклады!AC:AC,B9,Расклады!AD:AD)+SUMIF(Расклады!AC:AC,B9,Расклады!AE:AE)</f>
        <v>32.5</v>
      </c>
      <c r="G9" s="106">
        <f>SUMIF(Расклады!$C:$C,$B9,Расклады!A:A)+SUMIF(Расклады!$I:$I,$B9,Расклады!K:K)+SUMIF(Расклады!$O:$O,$B9,Расклады!M:M)+SUMIF(Расклады!$U:$U,$B9,Расклады!W:W)</f>
        <v>3.125</v>
      </c>
      <c r="H9" s="125">
        <f>(SUMIF(Расклады!$C:$C,$B9,Расклады!B:B)+SUMIF(Расклады!$I:$I,$B9,Расклады!J:J)+SUMIF(Расклады!$O:$O,$B9,Расклады!N:N)+SUMIF(Расклады!$U:$U,$B9,Расклады!V:V))/$H$4</f>
        <v>0.5317460317460317</v>
      </c>
      <c r="I9" s="87"/>
      <c r="J9" s="49"/>
    </row>
    <row r="10" spans="1:10" ht="12.75">
      <c r="A10" s="114">
        <v>5</v>
      </c>
      <c r="B10" s="115">
        <v>1</v>
      </c>
      <c r="C10" s="52" t="s">
        <v>69</v>
      </c>
      <c r="D10" s="53" t="s">
        <v>70</v>
      </c>
      <c r="E10" s="68">
        <v>-1</v>
      </c>
      <c r="F10" s="126">
        <f>SUMIF(Расклады!Z:Z,B10,Расклады!AA:AA)+SUMIF(Расклады!Z:Z,B10,Расклады!AB:AB)+SUMIF(Расклады!AC:AC,B10,Расклады!AD:AD)+SUMIF(Расклады!AC:AC,B10,Расклады!AE:AE)</f>
        <v>31</v>
      </c>
      <c r="G10" s="106">
        <f>SUMIF(Расклады!$C:$C,$B10,Расклады!A:A)+SUMIF(Расклады!$I:$I,$B10,Расклады!K:K)+SUMIF(Расклады!$O:$O,$B10,Расклады!M:M)+SUMIF(Расклады!$U:$U,$B10,Расклады!W:W)</f>
        <v>-4.5</v>
      </c>
      <c r="H10" s="125">
        <f>(SUMIF(Расклады!$C:$C,$B10,Расклады!B:B)+SUMIF(Расклады!$I:$I,$B10,Расклады!J:J)+SUMIF(Расклады!$O:$O,$B10,Расклады!N:N)+SUMIF(Расклады!$U:$U,$B10,Расклады!V:V))/$H$4</f>
        <v>0.5317460317460317</v>
      </c>
      <c r="I10" s="69"/>
      <c r="J10" s="49"/>
    </row>
    <row r="11" spans="1:10" ht="12.75">
      <c r="A11" s="114">
        <v>6</v>
      </c>
      <c r="B11" s="115">
        <v>3</v>
      </c>
      <c r="C11" s="52" t="s">
        <v>73</v>
      </c>
      <c r="D11" s="53" t="s">
        <v>74</v>
      </c>
      <c r="E11" s="68">
        <v>2.5</v>
      </c>
      <c r="F11" s="126">
        <f>SUMIF(Расклады!Z:Z,B11,Расклады!AA:AA)+SUMIF(Расклады!Z:Z,B11,Расклады!AB:AB)+SUMIF(Расклады!AC:AC,B11,Расклады!AD:AD)+SUMIF(Расклады!AC:AC,B11,Расклады!AE:AE)</f>
        <v>28.5</v>
      </c>
      <c r="G11" s="106">
        <f>SUMIF(Расклады!$C:$C,$B11,Расклады!A:A)+SUMIF(Расклады!$I:$I,$B11,Расклады!K:K)+SUMIF(Расклады!$O:$O,$B11,Расклады!M:M)+SUMIF(Расклады!$U:$U,$B11,Расклады!W:W)</f>
        <v>10.625</v>
      </c>
      <c r="H11" s="125">
        <f>(SUMIF(Расклады!$C:$C,$B11,Расклады!B:B)+SUMIF(Расклады!$I:$I,$B11,Расклады!J:J)+SUMIF(Расклады!$O:$O,$B11,Расклады!N:N)+SUMIF(Расклады!$U:$U,$B11,Расклады!V:V))/$H$4</f>
        <v>0.4444444444444444</v>
      </c>
      <c r="I11" s="69"/>
      <c r="J11" s="49"/>
    </row>
    <row r="12" spans="1:10" ht="12.75">
      <c r="A12" s="114">
        <v>7</v>
      </c>
      <c r="B12" s="115">
        <v>7</v>
      </c>
      <c r="C12" s="52" t="s">
        <v>81</v>
      </c>
      <c r="D12" s="53" t="s">
        <v>82</v>
      </c>
      <c r="E12" s="68">
        <v>1</v>
      </c>
      <c r="F12" s="126">
        <f>SUMIF(Расклады!Z:Z,B12,Расклады!AA:AA)+SUMIF(Расклады!Z:Z,B12,Расклады!AB:AB)+SUMIF(Расклады!AC:AC,B12,Расклады!AD:AD)+SUMIF(Расклады!AC:AC,B12,Расклады!AE:AE)</f>
        <v>27.5</v>
      </c>
      <c r="G12" s="106">
        <f>SUMIF(Расклады!$C:$C,$B12,Расклады!A:A)+SUMIF(Расклады!$I:$I,$B12,Расклады!K:K)+SUMIF(Расклады!$O:$O,$B12,Расклады!M:M)+SUMIF(Расклады!$U:$U,$B12,Расклады!W:W)</f>
        <v>1.375</v>
      </c>
      <c r="H12" s="125">
        <f>(SUMIF(Расклады!$C:$C,$B12,Расклады!B:B)+SUMIF(Расклады!$I:$I,$B12,Расклады!J:J)+SUMIF(Расклады!$O:$O,$B12,Расклады!N:N)+SUMIF(Расклады!$U:$U,$B12,Расклады!V:V))/$H$4</f>
        <v>0.40476190476190477</v>
      </c>
      <c r="I12" s="87"/>
      <c r="J12" s="49"/>
    </row>
    <row r="13" spans="1:10" ht="12.75">
      <c r="A13" s="114">
        <v>8</v>
      </c>
      <c r="B13" s="115">
        <v>2</v>
      </c>
      <c r="C13" s="52" t="s">
        <v>71</v>
      </c>
      <c r="D13" s="53" t="s">
        <v>72</v>
      </c>
      <c r="E13" s="68">
        <v>1.5</v>
      </c>
      <c r="F13" s="126">
        <f>SUMIF(Расклады!Z:Z,B13,Расклады!AA:AA)+SUMIF(Расклады!Z:Z,B13,Расклады!AB:AB)+SUMIF(Расклады!AC:AC,B13,Расклады!AD:AD)+SUMIF(Расклады!AC:AC,B13,Расклады!AE:AE)</f>
        <v>26</v>
      </c>
      <c r="G13" s="106">
        <f>SUMIF(Расклады!$C:$C,$B13,Расклады!A:A)+SUMIF(Расклады!$I:$I,$B13,Расклады!K:K)+SUMIF(Расклады!$O:$O,$B13,Расклады!M:M)+SUMIF(Расклады!$U:$U,$B13,Расклады!W:W)</f>
        <v>-24</v>
      </c>
      <c r="H13" s="125">
        <f>(SUMIF(Расклады!$C:$C,$B13,Расклады!B:B)+SUMIF(Расклады!$I:$I,$B13,Расклады!J:J)+SUMIF(Расклады!$O:$O,$B13,Расклады!N:N)+SUMIF(Расклады!$U:$U,$B13,Расклады!V:V))/$H$4</f>
        <v>0.4603174603174603</v>
      </c>
      <c r="I13" s="69"/>
      <c r="J13" s="49"/>
    </row>
    <row r="14" spans="6:10" ht="12.75">
      <c r="F14" s="49"/>
      <c r="G14" s="103"/>
      <c r="H14"/>
      <c r="I14" s="87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6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25" width="8.25390625" style="133" customWidth="1"/>
    <col min="26" max="26" width="5.375" style="13" customWidth="1"/>
    <col min="27" max="27" width="5.00390625" style="13" customWidth="1"/>
    <col min="28" max="28" width="6.00390625" style="13" customWidth="1"/>
    <col min="29" max="29" width="5.375" style="13" customWidth="1"/>
    <col min="30" max="30" width="5.375" style="13" bestFit="1" customWidth="1"/>
    <col min="31" max="16384" width="5.00390625" style="13" customWidth="1"/>
  </cols>
  <sheetData>
    <row r="1" spans="1:29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  <c r="Z1" s="11"/>
      <c r="AB1" s="11"/>
      <c r="AC1" s="11"/>
    </row>
    <row r="2" spans="1:29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  <c r="Z2" s="11"/>
      <c r="AB2" s="11"/>
      <c r="AC2" s="11"/>
    </row>
    <row r="3" spans="1:29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  <c r="Y3" s="134"/>
      <c r="Z3" s="120"/>
      <c r="AB3" s="120"/>
      <c r="AC3" s="120"/>
    </row>
    <row r="4" spans="1:29" s="72" customFormat="1" ht="12.75" customHeight="1">
      <c r="A4" s="73"/>
      <c r="B4" s="74"/>
      <c r="C4" s="75"/>
      <c r="D4" s="92"/>
      <c r="E4" s="93" t="s">
        <v>3</v>
      </c>
      <c r="F4" s="100" t="s">
        <v>109</v>
      </c>
      <c r="G4" s="76"/>
      <c r="H4" s="77"/>
      <c r="I4" s="77"/>
      <c r="J4" s="127"/>
      <c r="K4" s="78"/>
      <c r="L4" s="79"/>
      <c r="M4" s="73"/>
      <c r="N4" s="74"/>
      <c r="O4" s="75"/>
      <c r="P4" s="92"/>
      <c r="Q4" s="93" t="s">
        <v>3</v>
      </c>
      <c r="R4" s="100" t="s">
        <v>124</v>
      </c>
      <c r="S4" s="76"/>
      <c r="T4" s="77"/>
      <c r="U4" s="77"/>
      <c r="V4" s="127"/>
      <c r="W4" s="78"/>
      <c r="X4" s="135"/>
      <c r="Y4" s="136"/>
      <c r="Z4" s="121"/>
      <c r="AB4" s="121"/>
      <c r="AC4" s="121"/>
    </row>
    <row r="5" spans="1:29" s="72" customFormat="1" ht="12.75" customHeight="1">
      <c r="A5" s="73"/>
      <c r="B5" s="74"/>
      <c r="C5" s="75"/>
      <c r="D5" s="92"/>
      <c r="E5" s="94" t="s">
        <v>4</v>
      </c>
      <c r="F5" s="100" t="s">
        <v>110</v>
      </c>
      <c r="G5" s="80"/>
      <c r="H5" s="77"/>
      <c r="I5" s="128"/>
      <c r="J5" s="12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K5" s="130"/>
      <c r="L5" s="79"/>
      <c r="M5" s="73"/>
      <c r="N5" s="74"/>
      <c r="O5" s="75"/>
      <c r="P5" s="92"/>
      <c r="Q5" s="94" t="s">
        <v>4</v>
      </c>
      <c r="R5" s="100" t="s">
        <v>125</v>
      </c>
      <c r="S5" s="80"/>
      <c r="T5" s="77"/>
      <c r="U5" s="128"/>
      <c r="V5" s="129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10.1</v>
      </c>
      <c r="W5" s="130"/>
      <c r="X5" s="135"/>
      <c r="Y5" s="136"/>
      <c r="Z5" s="121"/>
      <c r="AB5" s="121"/>
      <c r="AC5" s="121"/>
    </row>
    <row r="6" spans="1:29" s="72" customFormat="1" ht="12.75" customHeight="1">
      <c r="A6" s="73"/>
      <c r="B6" s="74"/>
      <c r="C6" s="75"/>
      <c r="D6" s="92"/>
      <c r="E6" s="94" t="s">
        <v>5</v>
      </c>
      <c r="F6" s="100" t="s">
        <v>111</v>
      </c>
      <c r="G6" s="76"/>
      <c r="H6" s="77"/>
      <c r="I6" s="131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5.1</v>
      </c>
      <c r="J6" s="129" t="str">
        <f>IF(J5="","","+")</f>
        <v>+</v>
      </c>
      <c r="K6" s="132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L6" s="79"/>
      <c r="M6" s="73"/>
      <c r="N6" s="74"/>
      <c r="O6" s="75"/>
      <c r="P6" s="92"/>
      <c r="Q6" s="94" t="s">
        <v>5</v>
      </c>
      <c r="R6" s="100" t="s">
        <v>126</v>
      </c>
      <c r="S6" s="76"/>
      <c r="T6" s="77"/>
      <c r="U6" s="131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6.1</v>
      </c>
      <c r="V6" s="129" t="str">
        <f>IF(V5="","","+")</f>
        <v>+</v>
      </c>
      <c r="W6" s="132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10.1</v>
      </c>
      <c r="X6" s="135"/>
      <c r="Y6" s="136"/>
      <c r="Z6" s="121"/>
      <c r="AB6" s="121"/>
      <c r="AC6" s="121"/>
    </row>
    <row r="7" spans="1:29" s="72" customFormat="1" ht="12.75" customHeight="1">
      <c r="A7" s="73"/>
      <c r="B7" s="74"/>
      <c r="C7" s="75"/>
      <c r="D7" s="92"/>
      <c r="E7" s="93" t="s">
        <v>6</v>
      </c>
      <c r="F7" s="100" t="s">
        <v>112</v>
      </c>
      <c r="G7" s="76"/>
      <c r="H7" s="77"/>
      <c r="I7" s="128"/>
      <c r="J7" s="129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15.1</v>
      </c>
      <c r="K7" s="130"/>
      <c r="L7" s="79"/>
      <c r="M7" s="73"/>
      <c r="N7" s="74"/>
      <c r="O7" s="75"/>
      <c r="P7" s="92"/>
      <c r="Q7" s="93" t="s">
        <v>6</v>
      </c>
      <c r="R7" s="100" t="s">
        <v>127</v>
      </c>
      <c r="S7" s="76"/>
      <c r="T7" s="77"/>
      <c r="U7" s="128"/>
      <c r="V7" s="129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14.1</v>
      </c>
      <c r="W7" s="130"/>
      <c r="X7" s="135"/>
      <c r="Y7" s="136"/>
      <c r="Z7" s="121"/>
      <c r="AB7" s="121"/>
      <c r="AC7" s="121"/>
    </row>
    <row r="8" spans="1:29" s="72" customFormat="1" ht="12.75" customHeight="1">
      <c r="A8" s="95" t="s">
        <v>3</v>
      </c>
      <c r="B8" s="101" t="s">
        <v>121</v>
      </c>
      <c r="C8" s="75"/>
      <c r="D8" s="92"/>
      <c r="F8" s="76"/>
      <c r="G8" s="93" t="s">
        <v>3</v>
      </c>
      <c r="H8" s="102" t="s">
        <v>113</v>
      </c>
      <c r="I8" s="76"/>
      <c r="J8" s="80"/>
      <c r="K8" s="78"/>
      <c r="L8" s="79"/>
      <c r="M8" s="95" t="s">
        <v>3</v>
      </c>
      <c r="N8" s="158" t="s">
        <v>136</v>
      </c>
      <c r="O8" s="75"/>
      <c r="P8" s="92"/>
      <c r="R8" s="76"/>
      <c r="S8" s="93" t="s">
        <v>3</v>
      </c>
      <c r="T8" s="102" t="s">
        <v>128</v>
      </c>
      <c r="U8" s="76"/>
      <c r="V8" s="80"/>
      <c r="W8" s="78"/>
      <c r="X8" s="135"/>
      <c r="Y8" s="136"/>
      <c r="Z8" s="121"/>
      <c r="AB8" s="121"/>
      <c r="AC8" s="121"/>
    </row>
    <row r="9" spans="1:29" s="72" customFormat="1" ht="12.75" customHeight="1">
      <c r="A9" s="96" t="s">
        <v>4</v>
      </c>
      <c r="B9" s="101" t="s">
        <v>122</v>
      </c>
      <c r="C9" s="81"/>
      <c r="D9" s="92"/>
      <c r="F9" s="82"/>
      <c r="G9" s="94" t="s">
        <v>4</v>
      </c>
      <c r="H9" s="102" t="s">
        <v>114</v>
      </c>
      <c r="I9" s="76"/>
      <c r="J9" s="80"/>
      <c r="K9" s="78"/>
      <c r="L9" s="79"/>
      <c r="M9" s="96" t="s">
        <v>4</v>
      </c>
      <c r="N9" s="158" t="s">
        <v>137</v>
      </c>
      <c r="O9" s="81"/>
      <c r="P9" s="92"/>
      <c r="R9" s="82"/>
      <c r="S9" s="94" t="s">
        <v>4</v>
      </c>
      <c r="T9" s="102" t="s">
        <v>129</v>
      </c>
      <c r="U9" s="76"/>
      <c r="V9" s="80"/>
      <c r="W9" s="78"/>
      <c r="X9" s="135"/>
      <c r="Y9" s="136"/>
      <c r="Z9" s="121"/>
      <c r="AB9" s="121"/>
      <c r="AC9" s="121"/>
    </row>
    <row r="10" spans="1:29" s="72" customFormat="1" ht="12.75" customHeight="1">
      <c r="A10" s="96" t="s">
        <v>5</v>
      </c>
      <c r="B10" s="101" t="s">
        <v>113</v>
      </c>
      <c r="C10" s="75"/>
      <c r="D10" s="92"/>
      <c r="F10" s="82"/>
      <c r="G10" s="94" t="s">
        <v>5</v>
      </c>
      <c r="H10" s="102" t="s">
        <v>115</v>
      </c>
      <c r="I10" s="76"/>
      <c r="J10" s="76"/>
      <c r="K10" s="78"/>
      <c r="L10" s="79"/>
      <c r="M10" s="96" t="s">
        <v>5</v>
      </c>
      <c r="N10" s="101" t="s">
        <v>138</v>
      </c>
      <c r="O10" s="75"/>
      <c r="P10" s="92"/>
      <c r="R10" s="82"/>
      <c r="S10" s="94" t="s">
        <v>5</v>
      </c>
      <c r="T10" s="102" t="s">
        <v>130</v>
      </c>
      <c r="U10" s="76"/>
      <c r="V10" s="76"/>
      <c r="W10" s="78"/>
      <c r="X10" s="135"/>
      <c r="Y10" s="136"/>
      <c r="Z10" s="121"/>
      <c r="AB10" s="121"/>
      <c r="AC10" s="121"/>
    </row>
    <row r="11" spans="1:29" s="72" customFormat="1" ht="12.75" customHeight="1">
      <c r="A11" s="95" t="s">
        <v>6</v>
      </c>
      <c r="B11" s="101" t="s">
        <v>123</v>
      </c>
      <c r="C11" s="81"/>
      <c r="D11" s="92"/>
      <c r="F11" s="76"/>
      <c r="G11" s="93" t="s">
        <v>6</v>
      </c>
      <c r="H11" s="102" t="s">
        <v>116</v>
      </c>
      <c r="I11" s="108"/>
      <c r="J11" s="109" t="s">
        <v>61</v>
      </c>
      <c r="K11" s="110"/>
      <c r="L11" s="79"/>
      <c r="M11" s="95" t="s">
        <v>6</v>
      </c>
      <c r="N11" s="101" t="s">
        <v>139</v>
      </c>
      <c r="O11" s="81"/>
      <c r="P11" s="92"/>
      <c r="R11" s="76"/>
      <c r="S11" s="93" t="s">
        <v>6</v>
      </c>
      <c r="T11" s="102" t="s">
        <v>131</v>
      </c>
      <c r="U11" s="108"/>
      <c r="V11" s="109" t="s">
        <v>61</v>
      </c>
      <c r="W11" s="110"/>
      <c r="X11" s="135"/>
      <c r="Y11" s="137"/>
      <c r="Z11" s="122"/>
      <c r="AB11" s="122"/>
      <c r="AC11" s="122"/>
    </row>
    <row r="12" spans="1:29" s="72" customFormat="1" ht="12.75" customHeight="1">
      <c r="A12" s="97"/>
      <c r="B12" s="81"/>
      <c r="C12" s="93"/>
      <c r="D12" s="92"/>
      <c r="E12" s="93" t="s">
        <v>3</v>
      </c>
      <c r="F12" s="100" t="s">
        <v>117</v>
      </c>
      <c r="G12" s="76"/>
      <c r="H12" s="98"/>
      <c r="I12" s="111" t="s">
        <v>1</v>
      </c>
      <c r="J12" s="156" t="s">
        <v>384</v>
      </c>
      <c r="K12" s="110"/>
      <c r="L12" s="79"/>
      <c r="M12" s="97"/>
      <c r="N12" s="81"/>
      <c r="O12" s="93"/>
      <c r="P12" s="92"/>
      <c r="Q12" s="93" t="s">
        <v>3</v>
      </c>
      <c r="R12" s="100" t="s">
        <v>132</v>
      </c>
      <c r="S12" s="76"/>
      <c r="T12" s="98"/>
      <c r="U12" s="111" t="s">
        <v>1</v>
      </c>
      <c r="V12" s="156" t="s">
        <v>387</v>
      </c>
      <c r="W12" s="110"/>
      <c r="X12" s="135"/>
      <c r="Y12" s="137"/>
      <c r="Z12" s="122"/>
      <c r="AB12" s="122"/>
      <c r="AC12" s="122"/>
    </row>
    <row r="13" spans="1:29" s="72" customFormat="1" ht="12.75" customHeight="1">
      <c r="A13" s="73"/>
      <c r="B13" s="107" t="s">
        <v>60</v>
      </c>
      <c r="C13" s="75"/>
      <c r="D13" s="92"/>
      <c r="E13" s="94" t="s">
        <v>4</v>
      </c>
      <c r="F13" s="100" t="s">
        <v>118</v>
      </c>
      <c r="G13" s="76"/>
      <c r="H13" s="77"/>
      <c r="I13" s="111" t="s">
        <v>54</v>
      </c>
      <c r="J13" s="118" t="s">
        <v>384</v>
      </c>
      <c r="K13" s="110"/>
      <c r="L13" s="79"/>
      <c r="M13" s="73"/>
      <c r="N13" s="107" t="s">
        <v>60</v>
      </c>
      <c r="O13" s="75"/>
      <c r="P13" s="92"/>
      <c r="Q13" s="94" t="s">
        <v>4</v>
      </c>
      <c r="R13" s="100" t="s">
        <v>133</v>
      </c>
      <c r="S13" s="76"/>
      <c r="T13" s="77"/>
      <c r="U13" s="111" t="s">
        <v>54</v>
      </c>
      <c r="V13" s="118" t="s">
        <v>387</v>
      </c>
      <c r="W13" s="110"/>
      <c r="X13" s="135"/>
      <c r="Y13" s="137"/>
      <c r="Z13" s="122"/>
      <c r="AB13" s="122"/>
      <c r="AC13" s="122"/>
    </row>
    <row r="14" spans="1:29" s="72" customFormat="1" ht="12.75" customHeight="1">
      <c r="A14" s="73"/>
      <c r="B14" s="107" t="s">
        <v>386</v>
      </c>
      <c r="C14" s="75"/>
      <c r="D14" s="92"/>
      <c r="E14" s="94" t="s">
        <v>5</v>
      </c>
      <c r="F14" s="100" t="s">
        <v>119</v>
      </c>
      <c r="G14" s="80"/>
      <c r="H14" s="77"/>
      <c r="I14" s="111" t="s">
        <v>0</v>
      </c>
      <c r="J14" s="118" t="s">
        <v>385</v>
      </c>
      <c r="K14" s="110"/>
      <c r="L14" s="79"/>
      <c r="M14" s="73"/>
      <c r="N14" s="107" t="s">
        <v>389</v>
      </c>
      <c r="O14" s="75"/>
      <c r="P14" s="92"/>
      <c r="Q14" s="94" t="s">
        <v>5</v>
      </c>
      <c r="R14" s="157" t="s">
        <v>134</v>
      </c>
      <c r="S14" s="80"/>
      <c r="T14" s="77"/>
      <c r="U14" s="111" t="s">
        <v>0</v>
      </c>
      <c r="V14" s="118" t="s">
        <v>388</v>
      </c>
      <c r="W14" s="110"/>
      <c r="X14" s="135"/>
      <c r="Y14" s="137"/>
      <c r="Z14" s="122"/>
      <c r="AB14" s="122"/>
      <c r="AC14" s="122"/>
    </row>
    <row r="15" spans="1:29" s="72" customFormat="1" ht="12.75" customHeight="1">
      <c r="A15" s="83"/>
      <c r="B15" s="84"/>
      <c r="C15" s="84"/>
      <c r="D15" s="92"/>
      <c r="E15" s="93" t="s">
        <v>6</v>
      </c>
      <c r="F15" s="101" t="s">
        <v>120</v>
      </c>
      <c r="G15" s="84"/>
      <c r="H15" s="84"/>
      <c r="I15" s="112" t="s">
        <v>2</v>
      </c>
      <c r="J15" s="118" t="s">
        <v>385</v>
      </c>
      <c r="K15" s="113"/>
      <c r="L15" s="85"/>
      <c r="M15" s="83"/>
      <c r="N15" s="84"/>
      <c r="O15" s="84"/>
      <c r="P15" s="92"/>
      <c r="Q15" s="93" t="s">
        <v>6</v>
      </c>
      <c r="R15" s="101" t="s">
        <v>135</v>
      </c>
      <c r="S15" s="84"/>
      <c r="T15" s="84"/>
      <c r="U15" s="112" t="s">
        <v>2</v>
      </c>
      <c r="V15" s="118" t="s">
        <v>388</v>
      </c>
      <c r="W15" s="113"/>
      <c r="X15" s="135"/>
      <c r="Y15" s="138"/>
      <c r="Z15" s="123"/>
      <c r="AB15" s="123"/>
      <c r="AC15" s="123"/>
    </row>
    <row r="16" spans="1:29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  <c r="Y16" s="134"/>
      <c r="Z16" s="120"/>
      <c r="AB16" s="120"/>
      <c r="AC16" s="120"/>
    </row>
    <row r="17" spans="1:31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  <c r="X17" s="139" t="s">
        <v>68</v>
      </c>
      <c r="Y17" s="140"/>
      <c r="Z17" s="162" t="s">
        <v>62</v>
      </c>
      <c r="AA17" s="164" t="s">
        <v>64</v>
      </c>
      <c r="AB17" s="160" t="s">
        <v>65</v>
      </c>
      <c r="AC17" s="162" t="s">
        <v>63</v>
      </c>
      <c r="AD17" s="164" t="s">
        <v>64</v>
      </c>
      <c r="AE17" s="160" t="s">
        <v>65</v>
      </c>
    </row>
    <row r="18" spans="1:31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  <c r="X18" s="141" t="s">
        <v>25</v>
      </c>
      <c r="Y18" s="142" t="s">
        <v>22</v>
      </c>
      <c r="Z18" s="163"/>
      <c r="AA18" s="165"/>
      <c r="AB18" s="161"/>
      <c r="AC18" s="163"/>
      <c r="AD18" s="165"/>
      <c r="AE18" s="161"/>
    </row>
    <row r="19" spans="1:31" ht="16.5" customHeight="1">
      <c r="A19" s="146">
        <v>-1.25</v>
      </c>
      <c r="B19" s="147">
        <v>2</v>
      </c>
      <c r="C19" s="148">
        <v>1</v>
      </c>
      <c r="D19" s="149" t="s">
        <v>87</v>
      </c>
      <c r="E19" s="150" t="s">
        <v>54</v>
      </c>
      <c r="F19" s="151">
        <v>9</v>
      </c>
      <c r="G19" s="152">
        <v>150</v>
      </c>
      <c r="H19" s="152"/>
      <c r="I19" s="153">
        <v>2</v>
      </c>
      <c r="J19" s="154">
        <v>4</v>
      </c>
      <c r="K19" s="45">
        <v>1.25</v>
      </c>
      <c r="L19" s="12"/>
      <c r="M19" s="146">
        <v>-9.125</v>
      </c>
      <c r="N19" s="147">
        <v>0</v>
      </c>
      <c r="O19" s="148">
        <v>1</v>
      </c>
      <c r="P19" s="149" t="s">
        <v>90</v>
      </c>
      <c r="Q19" s="150" t="s">
        <v>1</v>
      </c>
      <c r="R19" s="151">
        <v>11</v>
      </c>
      <c r="S19" s="152"/>
      <c r="T19" s="152">
        <v>100</v>
      </c>
      <c r="U19" s="153">
        <v>2</v>
      </c>
      <c r="V19" s="154">
        <v>6</v>
      </c>
      <c r="W19" s="45">
        <v>9.125</v>
      </c>
      <c r="X19" s="143">
        <f>A19+M19+A42</f>
        <v>-9.5</v>
      </c>
      <c r="Y19" s="144">
        <f>K19+W19+K42</f>
        <v>9.5</v>
      </c>
      <c r="Z19" s="119">
        <f>O19</f>
        <v>1</v>
      </c>
      <c r="AA19" s="124">
        <f>IF(AND(G19&gt;0,G19&lt;1),2*G19,MATCH(A19,{-40000,-0.4999999999,0.5,40000},1)-1)+IF(AND(S19&gt;0,S19&lt;1),2*S19,MATCH(M19,{-40000,-0.4999999999,0.5,40000},1)-1)+IF(AND(G42&gt;0,G42&lt;1),2*G42,MATCH(A42,{-40000,-0.4999999999,0.5,40000},1)-1)</f>
        <v>2</v>
      </c>
      <c r="AB19" s="124">
        <f>MATCH(X19,{-40000,-9.9999999999,-6.9999999999,-2.9999999999,3,7,10,40000},1)/2-0.5</f>
        <v>0.5</v>
      </c>
      <c r="AC19" s="119">
        <f>U19</f>
        <v>2</v>
      </c>
      <c r="AD19" s="124">
        <f>IF(AND(H19&gt;0,H19&lt;1),2*H19,MATCH(K19,{-40000,-0.4999999999,0.5,40000},1)-1)+IF(AND(T19&gt;0,T19&lt;1),2*T19,MATCH(W19,{-40000,-0.4999999999,0.5,40000},1)-1)+IF(AND(H42&gt;0,H42&lt;1),2*H42,MATCH(K42,{-40000,-0.4999999999,0.5,40000},1)-1)</f>
        <v>4</v>
      </c>
      <c r="AE19" s="124">
        <f>MATCH(Y19,{-40000,-9.9999999999,-6.9999999999,-2.9999999999,3,7,10,40000},1)/2-0.5</f>
        <v>2.5</v>
      </c>
    </row>
    <row r="20" spans="1:31" ht="16.5" customHeight="1">
      <c r="A20" s="146">
        <v>-0.375</v>
      </c>
      <c r="B20" s="147">
        <v>4</v>
      </c>
      <c r="C20" s="148">
        <v>4</v>
      </c>
      <c r="D20" s="155" t="s">
        <v>87</v>
      </c>
      <c r="E20" s="150" t="s">
        <v>54</v>
      </c>
      <c r="F20" s="151">
        <v>10</v>
      </c>
      <c r="G20" s="152">
        <v>180</v>
      </c>
      <c r="H20" s="152"/>
      <c r="I20" s="153">
        <v>5</v>
      </c>
      <c r="J20" s="154">
        <v>2</v>
      </c>
      <c r="K20" s="45">
        <v>0.375</v>
      </c>
      <c r="L20" s="12"/>
      <c r="M20" s="146">
        <v>-4.125</v>
      </c>
      <c r="N20" s="147">
        <v>2</v>
      </c>
      <c r="O20" s="148">
        <v>4</v>
      </c>
      <c r="P20" s="149" t="s">
        <v>91</v>
      </c>
      <c r="Q20" s="150" t="s">
        <v>1</v>
      </c>
      <c r="R20" s="151">
        <v>11</v>
      </c>
      <c r="S20" s="152">
        <v>200</v>
      </c>
      <c r="T20" s="152"/>
      <c r="U20" s="153">
        <v>5</v>
      </c>
      <c r="V20" s="154">
        <v>4</v>
      </c>
      <c r="W20" s="45">
        <v>4.125</v>
      </c>
      <c r="X20" s="143">
        <f>A20+M20+A43</f>
        <v>-13.125</v>
      </c>
      <c r="Y20" s="144">
        <f>K20+W20+K43</f>
        <v>13.125</v>
      </c>
      <c r="Z20" s="119">
        <f>O20</f>
        <v>4</v>
      </c>
      <c r="AA20" s="124">
        <f>IF(AND(G20&gt;0,G20&lt;1),2*G20,MATCH(A20,{-40000,-0.4999999999,0.5,40000},1)-1)+IF(AND(S20&gt;0,S20&lt;1),2*S20,MATCH(M20,{-40000,-0.4999999999,0.5,40000},1)-1)+IF(AND(G43&gt;0,G43&lt;1),2*G43,MATCH(A43,{-40000,-0.4999999999,0.5,40000},1)-1)</f>
        <v>1</v>
      </c>
      <c r="AB20" s="124">
        <f>MATCH(X20,{-40000,-9.9999999999,-6.9999999999,-2.9999999999,3,7,10,40000},1)/2-0.5</f>
        <v>0</v>
      </c>
      <c r="AC20" s="119">
        <f>U20</f>
        <v>5</v>
      </c>
      <c r="AD20" s="124">
        <f>IF(AND(H20&gt;0,H20&lt;1),2*H20,MATCH(K20,{-40000,-0.4999999999,0.5,40000},1)-1)+IF(AND(T20&gt;0,T20&lt;1),2*T20,MATCH(W20,{-40000,-0.4999999999,0.5,40000},1)-1)+IF(AND(H43&gt;0,H43&lt;1),2*H43,MATCH(K43,{-40000,-0.4999999999,0.5,40000},1)-1)</f>
        <v>5</v>
      </c>
      <c r="AE20" s="124">
        <f>MATCH(Y20,{-40000,-9.9999999999,-6.9999999999,-2.9999999999,3,7,10,40000},1)/2-0.5</f>
        <v>3</v>
      </c>
    </row>
    <row r="21" spans="1:31" ht="16.5" customHeight="1">
      <c r="A21" s="146">
        <v>-2.25</v>
      </c>
      <c r="B21" s="147">
        <v>0</v>
      </c>
      <c r="C21" s="148">
        <v>7</v>
      </c>
      <c r="D21" s="149" t="s">
        <v>88</v>
      </c>
      <c r="E21" s="150" t="s">
        <v>54</v>
      </c>
      <c r="F21" s="151">
        <v>10</v>
      </c>
      <c r="G21" s="152">
        <v>130</v>
      </c>
      <c r="H21" s="152"/>
      <c r="I21" s="153">
        <v>3</v>
      </c>
      <c r="J21" s="154">
        <v>6</v>
      </c>
      <c r="K21" s="45">
        <v>2.25</v>
      </c>
      <c r="L21" s="12"/>
      <c r="M21" s="146">
        <v>5.75</v>
      </c>
      <c r="N21" s="147">
        <v>6</v>
      </c>
      <c r="O21" s="148">
        <v>7</v>
      </c>
      <c r="P21" s="149" t="s">
        <v>92</v>
      </c>
      <c r="Q21" s="150" t="s">
        <v>1</v>
      </c>
      <c r="R21" s="151">
        <v>12</v>
      </c>
      <c r="S21" s="152">
        <v>680</v>
      </c>
      <c r="T21" s="152"/>
      <c r="U21" s="153">
        <v>3</v>
      </c>
      <c r="V21" s="154">
        <v>0</v>
      </c>
      <c r="W21" s="45">
        <v>-5.75</v>
      </c>
      <c r="X21" s="143">
        <f>A21+M21+A44</f>
        <v>3.375</v>
      </c>
      <c r="Y21" s="144">
        <f>K21+W21+K44</f>
        <v>-3.375</v>
      </c>
      <c r="Z21" s="119">
        <f>O21</f>
        <v>7</v>
      </c>
      <c r="AA21" s="124">
        <f>IF(AND(G21&gt;0,G21&lt;1),2*G21,MATCH(A21,{-40000,-0.4999999999,0.5,40000},1)-1)+IF(AND(S21&gt;0,S21&lt;1),2*S21,MATCH(M21,{-40000,-0.4999999999,0.5,40000},1)-1)+IF(AND(G44&gt;0,G44&lt;1),2*G44,MATCH(A44,{-40000,-0.4999999999,0.5,40000},1)-1)</f>
        <v>3</v>
      </c>
      <c r="AB21" s="124">
        <f>MATCH(X21,{-40000,-9.9999999999,-6.9999999999,-2.9999999999,3,7,10,40000},1)/2-0.5</f>
        <v>2</v>
      </c>
      <c r="AC21" s="119">
        <f>U21</f>
        <v>3</v>
      </c>
      <c r="AD21" s="124">
        <f>IF(AND(H21&gt;0,H21&lt;1),2*H21,MATCH(K21,{-40000,-0.4999999999,0.5,40000},1)-1)+IF(AND(T21&gt;0,T21&lt;1),2*T21,MATCH(W21,{-40000,-0.4999999999,0.5,40000},1)-1)+IF(AND(H44&gt;0,H44&lt;1),2*H44,MATCH(K44,{-40000,-0.4999999999,0.5,40000},1)-1)</f>
        <v>3</v>
      </c>
      <c r="AE21" s="124">
        <f>MATCH(Y21,{-40000,-9.9999999999,-6.9999999999,-2.9999999999,3,7,10,40000},1)/2-0.5</f>
        <v>1</v>
      </c>
    </row>
    <row r="22" spans="1:31" ht="16.5" customHeight="1">
      <c r="A22" s="146">
        <v>7.125</v>
      </c>
      <c r="B22" s="147">
        <v>6</v>
      </c>
      <c r="C22" s="148">
        <v>6</v>
      </c>
      <c r="D22" s="149" t="s">
        <v>89</v>
      </c>
      <c r="E22" s="150" t="s">
        <v>2</v>
      </c>
      <c r="F22" s="151">
        <v>5</v>
      </c>
      <c r="G22" s="152">
        <v>500</v>
      </c>
      <c r="H22" s="152"/>
      <c r="I22" s="153">
        <v>8</v>
      </c>
      <c r="J22" s="154">
        <v>0</v>
      </c>
      <c r="K22" s="45">
        <v>-7.125</v>
      </c>
      <c r="L22" s="12"/>
      <c r="M22" s="146">
        <v>5.25</v>
      </c>
      <c r="N22" s="147">
        <v>4</v>
      </c>
      <c r="O22" s="148">
        <v>6</v>
      </c>
      <c r="P22" s="149" t="s">
        <v>92</v>
      </c>
      <c r="Q22" s="150" t="s">
        <v>1</v>
      </c>
      <c r="R22" s="151">
        <v>11</v>
      </c>
      <c r="S22" s="152">
        <v>650</v>
      </c>
      <c r="T22" s="152"/>
      <c r="U22" s="153">
        <v>8</v>
      </c>
      <c r="V22" s="154">
        <v>2</v>
      </c>
      <c r="W22" s="45">
        <v>-5.25</v>
      </c>
      <c r="X22" s="143">
        <f>A22+M22+A45</f>
        <v>18.75</v>
      </c>
      <c r="Y22" s="144">
        <f>K22+W22+K45</f>
        <v>-18.75</v>
      </c>
      <c r="Z22" s="119">
        <f>O22</f>
        <v>6</v>
      </c>
      <c r="AA22" s="124">
        <f>IF(AND(G22&gt;0,G22&lt;1),2*G22,MATCH(A22,{-40000,-0.4999999999,0.5,40000},1)-1)+IF(AND(S22&gt;0,S22&lt;1),2*S22,MATCH(M22,{-40000,-0.4999999999,0.5,40000},1)-1)+IF(AND(G45&gt;0,G45&lt;1),2*G45,MATCH(A45,{-40000,-0.4999999999,0.5,40000},1)-1)</f>
        <v>6</v>
      </c>
      <c r="AB22" s="124">
        <f>MATCH(X22,{-40000,-9.9999999999,-6.9999999999,-2.9999999999,3,7,10,40000},1)/2-0.5</f>
        <v>3</v>
      </c>
      <c r="AC22" s="119">
        <f>U22</f>
        <v>8</v>
      </c>
      <c r="AD22" s="124">
        <f>IF(AND(H22&gt;0,H22&lt;1),2*H22,MATCH(K22,{-40000,-0.4999999999,0.5,40000},1)-1)+IF(AND(T22&gt;0,T22&lt;1),2*T22,MATCH(W22,{-40000,-0.4999999999,0.5,40000},1)-1)+IF(AND(H45&gt;0,H45&lt;1),2*H45,MATCH(K45,{-40000,-0.4999999999,0.5,40000},1)-1)</f>
        <v>0</v>
      </c>
      <c r="AE22" s="124">
        <f>MATCH(Y22,{-40000,-9.9999999999,-6.9999999999,-2.9999999999,3,7,10,40000},1)/2-0.5</f>
        <v>0</v>
      </c>
    </row>
    <row r="23" spans="1:29" s="72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  <c r="X23" s="135"/>
      <c r="Y23" s="133"/>
      <c r="Z23" s="13"/>
      <c r="AB23" s="13"/>
      <c r="AC23" s="13"/>
    </row>
    <row r="24" spans="1:29" s="72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  <c r="X24" s="135"/>
      <c r="Y24" s="133"/>
      <c r="Z24" s="11"/>
      <c r="AB24" s="11"/>
      <c r="AC24" s="11"/>
    </row>
    <row r="25" spans="1:29" s="72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  <c r="X25" s="135"/>
      <c r="Y25" s="133"/>
      <c r="Z25" s="11"/>
      <c r="AB25" s="11"/>
      <c r="AC25" s="11"/>
    </row>
    <row r="26" spans="1:29" s="72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  <c r="X26" s="135"/>
      <c r="Y26" s="134"/>
      <c r="Z26" s="120"/>
      <c r="AB26" s="120"/>
      <c r="AC26" s="120"/>
    </row>
    <row r="27" spans="1:29" s="72" customFormat="1" ht="12.75" customHeight="1">
      <c r="A27" s="73"/>
      <c r="B27" s="74"/>
      <c r="C27" s="75"/>
      <c r="D27" s="92"/>
      <c r="E27" s="93" t="s">
        <v>3</v>
      </c>
      <c r="F27" s="100" t="s">
        <v>140</v>
      </c>
      <c r="G27" s="76"/>
      <c r="H27" s="77"/>
      <c r="I27" s="77"/>
      <c r="J27" s="127"/>
      <c r="K27" s="78"/>
      <c r="L27" s="79"/>
      <c r="M27" s="73"/>
      <c r="N27" s="74"/>
      <c r="O27" s="75"/>
      <c r="P27" s="92"/>
      <c r="Q27" s="93" t="s">
        <v>3</v>
      </c>
      <c r="R27" s="100" t="s">
        <v>156</v>
      </c>
      <c r="S27" s="76"/>
      <c r="T27" s="77"/>
      <c r="U27" s="77"/>
      <c r="V27" s="127"/>
      <c r="W27" s="78"/>
      <c r="X27" s="135"/>
      <c r="Y27" s="136"/>
      <c r="Z27" s="121"/>
      <c r="AB27" s="121"/>
      <c r="AC27" s="121"/>
    </row>
    <row r="28" spans="1:29" s="72" customFormat="1" ht="12.75" customHeight="1">
      <c r="A28" s="73"/>
      <c r="B28" s="74"/>
      <c r="C28" s="75"/>
      <c r="D28" s="92"/>
      <c r="E28" s="94" t="s">
        <v>4</v>
      </c>
      <c r="F28" s="100" t="s">
        <v>141</v>
      </c>
      <c r="G28" s="80"/>
      <c r="H28" s="77"/>
      <c r="I28" s="128"/>
      <c r="J28" s="12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5.1</v>
      </c>
      <c r="K28" s="130"/>
      <c r="L28" s="79"/>
      <c r="M28" s="73"/>
      <c r="N28" s="74"/>
      <c r="O28" s="75"/>
      <c r="P28" s="92"/>
      <c r="Q28" s="94" t="s">
        <v>4</v>
      </c>
      <c r="R28" s="100" t="s">
        <v>157</v>
      </c>
      <c r="S28" s="80"/>
      <c r="T28" s="77"/>
      <c r="U28" s="128"/>
      <c r="V28" s="129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9.1</v>
      </c>
      <c r="W28" s="130"/>
      <c r="X28" s="135"/>
      <c r="Y28" s="136"/>
      <c r="Z28" s="121"/>
      <c r="AB28" s="121"/>
      <c r="AC28" s="121"/>
    </row>
    <row r="29" spans="1:29" s="72" customFormat="1" ht="12.75" customHeight="1">
      <c r="A29" s="73"/>
      <c r="B29" s="74"/>
      <c r="C29" s="75"/>
      <c r="D29" s="92"/>
      <c r="E29" s="94" t="s">
        <v>5</v>
      </c>
      <c r="F29" s="100" t="s">
        <v>142</v>
      </c>
      <c r="G29" s="76"/>
      <c r="H29" s="77"/>
      <c r="I29" s="131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15.1</v>
      </c>
      <c r="J29" s="129" t="str">
        <f>IF(J28="","","+")</f>
        <v>+</v>
      </c>
      <c r="K29" s="132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9.1</v>
      </c>
      <c r="L29" s="79"/>
      <c r="M29" s="73"/>
      <c r="N29" s="74"/>
      <c r="O29" s="75"/>
      <c r="P29" s="92"/>
      <c r="Q29" s="94" t="s">
        <v>5</v>
      </c>
      <c r="R29" s="100" t="s">
        <v>158</v>
      </c>
      <c r="S29" s="76"/>
      <c r="T29" s="77"/>
      <c r="U29" s="131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6.1</v>
      </c>
      <c r="V29" s="129" t="str">
        <f>IF(V28="","","+")</f>
        <v>+</v>
      </c>
      <c r="W29" s="132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19.1</v>
      </c>
      <c r="X29" s="135"/>
      <c r="Y29" s="136"/>
      <c r="Z29" s="121"/>
      <c r="AB29" s="121"/>
      <c r="AC29" s="121"/>
    </row>
    <row r="30" spans="1:29" s="72" customFormat="1" ht="12.75" customHeight="1">
      <c r="A30" s="73"/>
      <c r="B30" s="74"/>
      <c r="C30" s="75"/>
      <c r="D30" s="92"/>
      <c r="E30" s="93" t="s">
        <v>6</v>
      </c>
      <c r="F30" s="100" t="s">
        <v>143</v>
      </c>
      <c r="G30" s="76"/>
      <c r="H30" s="77"/>
      <c r="I30" s="128"/>
      <c r="J30" s="129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11.1</v>
      </c>
      <c r="K30" s="130"/>
      <c r="L30" s="79"/>
      <c r="M30" s="73"/>
      <c r="N30" s="74"/>
      <c r="O30" s="75"/>
      <c r="P30" s="92"/>
      <c r="Q30" s="93" t="s">
        <v>6</v>
      </c>
      <c r="R30" s="100" t="s">
        <v>159</v>
      </c>
      <c r="S30" s="76"/>
      <c r="T30" s="77"/>
      <c r="U30" s="128"/>
      <c r="V30" s="129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6.1</v>
      </c>
      <c r="W30" s="130"/>
      <c r="X30" s="135"/>
      <c r="Y30" s="136"/>
      <c r="Z30" s="121"/>
      <c r="AB30" s="121"/>
      <c r="AC30" s="121"/>
    </row>
    <row r="31" spans="1:29" s="72" customFormat="1" ht="12.75" customHeight="1">
      <c r="A31" s="95" t="s">
        <v>3</v>
      </c>
      <c r="B31" s="101" t="s">
        <v>152</v>
      </c>
      <c r="C31" s="75"/>
      <c r="D31" s="92"/>
      <c r="F31" s="76"/>
      <c r="G31" s="93" t="s">
        <v>3</v>
      </c>
      <c r="H31" s="102" t="s">
        <v>144</v>
      </c>
      <c r="I31" s="76"/>
      <c r="J31" s="80"/>
      <c r="K31" s="78"/>
      <c r="L31" s="79"/>
      <c r="M31" s="95" t="s">
        <v>3</v>
      </c>
      <c r="N31" s="101" t="s">
        <v>167</v>
      </c>
      <c r="O31" s="75"/>
      <c r="P31" s="92"/>
      <c r="R31" s="76"/>
      <c r="S31" s="93" t="s">
        <v>3</v>
      </c>
      <c r="T31" s="102" t="s">
        <v>160</v>
      </c>
      <c r="U31" s="76"/>
      <c r="V31" s="80"/>
      <c r="W31" s="78"/>
      <c r="X31" s="135"/>
      <c r="Y31" s="136"/>
      <c r="Z31" s="121"/>
      <c r="AB31" s="121"/>
      <c r="AC31" s="121"/>
    </row>
    <row r="32" spans="1:29" s="72" customFormat="1" ht="12.75" customHeight="1">
      <c r="A32" s="96" t="s">
        <v>4</v>
      </c>
      <c r="B32" s="101" t="s">
        <v>153</v>
      </c>
      <c r="C32" s="81"/>
      <c r="D32" s="92"/>
      <c r="F32" s="82"/>
      <c r="G32" s="94" t="s">
        <v>4</v>
      </c>
      <c r="H32" s="102" t="s">
        <v>145</v>
      </c>
      <c r="I32" s="76"/>
      <c r="J32" s="80"/>
      <c r="K32" s="78"/>
      <c r="L32" s="79"/>
      <c r="M32" s="96" t="s">
        <v>4</v>
      </c>
      <c r="N32" s="101" t="s">
        <v>168</v>
      </c>
      <c r="O32" s="81"/>
      <c r="P32" s="92"/>
      <c r="R32" s="82"/>
      <c r="S32" s="94" t="s">
        <v>4</v>
      </c>
      <c r="T32" s="102" t="s">
        <v>161</v>
      </c>
      <c r="U32" s="76"/>
      <c r="V32" s="80"/>
      <c r="W32" s="78"/>
      <c r="X32" s="135"/>
      <c r="Y32" s="136"/>
      <c r="Z32" s="121"/>
      <c r="AB32" s="121"/>
      <c r="AC32" s="121"/>
    </row>
    <row r="33" spans="1:29" s="72" customFormat="1" ht="12.75" customHeight="1">
      <c r="A33" s="96" t="s">
        <v>5</v>
      </c>
      <c r="B33" s="101" t="s">
        <v>154</v>
      </c>
      <c r="C33" s="75"/>
      <c r="D33" s="92"/>
      <c r="F33" s="82"/>
      <c r="G33" s="94" t="s">
        <v>5</v>
      </c>
      <c r="H33" s="102" t="s">
        <v>146</v>
      </c>
      <c r="I33" s="76"/>
      <c r="J33" s="76"/>
      <c r="K33" s="78"/>
      <c r="L33" s="79"/>
      <c r="M33" s="96" t="s">
        <v>5</v>
      </c>
      <c r="N33" s="101" t="s">
        <v>139</v>
      </c>
      <c r="O33" s="75"/>
      <c r="P33" s="92"/>
      <c r="R33" s="82"/>
      <c r="S33" s="94" t="s">
        <v>5</v>
      </c>
      <c r="T33" s="102" t="s">
        <v>162</v>
      </c>
      <c r="U33" s="76"/>
      <c r="V33" s="76"/>
      <c r="W33" s="78"/>
      <c r="X33" s="135"/>
      <c r="Y33" s="136"/>
      <c r="Z33" s="121"/>
      <c r="AB33" s="121"/>
      <c r="AC33" s="121"/>
    </row>
    <row r="34" spans="1:29" s="72" customFormat="1" ht="12.75" customHeight="1">
      <c r="A34" s="95" t="s">
        <v>6</v>
      </c>
      <c r="B34" s="158" t="s">
        <v>155</v>
      </c>
      <c r="C34" s="81"/>
      <c r="D34" s="92"/>
      <c r="F34" s="76"/>
      <c r="G34" s="93" t="s">
        <v>6</v>
      </c>
      <c r="H34" s="102" t="s">
        <v>147</v>
      </c>
      <c r="I34" s="108"/>
      <c r="J34" s="109" t="s">
        <v>61</v>
      </c>
      <c r="K34" s="110"/>
      <c r="L34" s="79"/>
      <c r="M34" s="95" t="s">
        <v>6</v>
      </c>
      <c r="N34" s="101" t="s">
        <v>169</v>
      </c>
      <c r="O34" s="81"/>
      <c r="P34" s="92"/>
      <c r="R34" s="76"/>
      <c r="S34" s="93" t="s">
        <v>6</v>
      </c>
      <c r="T34" s="102" t="s">
        <v>163</v>
      </c>
      <c r="U34" s="108"/>
      <c r="V34" s="109" t="s">
        <v>61</v>
      </c>
      <c r="W34" s="110"/>
      <c r="X34" s="135"/>
      <c r="Y34" s="137"/>
      <c r="Z34" s="122"/>
      <c r="AB34" s="122"/>
      <c r="AC34" s="122"/>
    </row>
    <row r="35" spans="1:29" s="72" customFormat="1" ht="12.75" customHeight="1">
      <c r="A35" s="97"/>
      <c r="B35" s="81"/>
      <c r="C35" s="93"/>
      <c r="D35" s="92"/>
      <c r="E35" s="93" t="s">
        <v>3</v>
      </c>
      <c r="F35" s="100" t="s">
        <v>148</v>
      </c>
      <c r="G35" s="76"/>
      <c r="H35" s="98"/>
      <c r="I35" s="111" t="s">
        <v>1</v>
      </c>
      <c r="J35" s="156" t="s">
        <v>390</v>
      </c>
      <c r="K35" s="110"/>
      <c r="L35" s="79"/>
      <c r="M35" s="97"/>
      <c r="N35" s="81"/>
      <c r="O35" s="93"/>
      <c r="P35" s="92"/>
      <c r="Q35" s="93" t="s">
        <v>3</v>
      </c>
      <c r="R35" s="157" t="s">
        <v>136</v>
      </c>
      <c r="S35" s="76"/>
      <c r="T35" s="98"/>
      <c r="U35" s="111" t="s">
        <v>1</v>
      </c>
      <c r="V35" s="156" t="s">
        <v>394</v>
      </c>
      <c r="W35" s="110"/>
      <c r="X35" s="135"/>
      <c r="Y35" s="137"/>
      <c r="Z35" s="122"/>
      <c r="AB35" s="122"/>
      <c r="AC35" s="122"/>
    </row>
    <row r="36" spans="1:29" s="72" customFormat="1" ht="12.75" customHeight="1">
      <c r="A36" s="73"/>
      <c r="B36" s="107" t="s">
        <v>60</v>
      </c>
      <c r="C36" s="75"/>
      <c r="D36" s="92"/>
      <c r="E36" s="94" t="s">
        <v>4</v>
      </c>
      <c r="F36" s="100" t="s">
        <v>149</v>
      </c>
      <c r="G36" s="76"/>
      <c r="H36" s="77"/>
      <c r="I36" s="111" t="s">
        <v>54</v>
      </c>
      <c r="J36" s="118" t="s">
        <v>392</v>
      </c>
      <c r="K36" s="110"/>
      <c r="L36" s="79"/>
      <c r="M36" s="73"/>
      <c r="N36" s="107" t="s">
        <v>60</v>
      </c>
      <c r="O36" s="75"/>
      <c r="P36" s="92"/>
      <c r="Q36" s="94" t="s">
        <v>4</v>
      </c>
      <c r="R36" s="100" t="s">
        <v>164</v>
      </c>
      <c r="S36" s="76"/>
      <c r="T36" s="77"/>
      <c r="U36" s="111" t="s">
        <v>54</v>
      </c>
      <c r="V36" s="118" t="s">
        <v>394</v>
      </c>
      <c r="W36" s="110"/>
      <c r="X36" s="135"/>
      <c r="Y36" s="137"/>
      <c r="Z36" s="122"/>
      <c r="AB36" s="122"/>
      <c r="AC36" s="122"/>
    </row>
    <row r="37" spans="1:29" s="72" customFormat="1" ht="12.75" customHeight="1">
      <c r="A37" s="73"/>
      <c r="B37" s="107" t="s">
        <v>393</v>
      </c>
      <c r="C37" s="75"/>
      <c r="D37" s="92"/>
      <c r="E37" s="94" t="s">
        <v>5</v>
      </c>
      <c r="F37" s="100" t="s">
        <v>150</v>
      </c>
      <c r="G37" s="80"/>
      <c r="H37" s="77"/>
      <c r="I37" s="111" t="s">
        <v>0</v>
      </c>
      <c r="J37" s="118" t="s">
        <v>391</v>
      </c>
      <c r="K37" s="110"/>
      <c r="L37" s="79"/>
      <c r="M37" s="73"/>
      <c r="N37" s="107" t="s">
        <v>397</v>
      </c>
      <c r="O37" s="75"/>
      <c r="P37" s="92"/>
      <c r="Q37" s="94" t="s">
        <v>5</v>
      </c>
      <c r="R37" s="100" t="s">
        <v>165</v>
      </c>
      <c r="S37" s="80"/>
      <c r="T37" s="77"/>
      <c r="U37" s="111" t="s">
        <v>0</v>
      </c>
      <c r="V37" s="118" t="s">
        <v>395</v>
      </c>
      <c r="W37" s="110"/>
      <c r="X37" s="135"/>
      <c r="Y37" s="137"/>
      <c r="Z37" s="122"/>
      <c r="AB37" s="122"/>
      <c r="AC37" s="122"/>
    </row>
    <row r="38" spans="1:29" s="72" customFormat="1" ht="12.75" customHeight="1">
      <c r="A38" s="83"/>
      <c r="B38" s="84"/>
      <c r="C38" s="84"/>
      <c r="D38" s="92"/>
      <c r="E38" s="93" t="s">
        <v>6</v>
      </c>
      <c r="F38" s="101" t="s">
        <v>151</v>
      </c>
      <c r="G38" s="84"/>
      <c r="H38" s="84"/>
      <c r="I38" s="112" t="s">
        <v>2</v>
      </c>
      <c r="J38" s="118" t="s">
        <v>391</v>
      </c>
      <c r="K38" s="113"/>
      <c r="L38" s="85"/>
      <c r="M38" s="83"/>
      <c r="N38" s="84"/>
      <c r="O38" s="84"/>
      <c r="P38" s="92"/>
      <c r="Q38" s="93" t="s">
        <v>6</v>
      </c>
      <c r="R38" s="101" t="s">
        <v>166</v>
      </c>
      <c r="S38" s="84"/>
      <c r="T38" s="84"/>
      <c r="U38" s="112" t="s">
        <v>2</v>
      </c>
      <c r="V38" s="118" t="s">
        <v>396</v>
      </c>
      <c r="W38" s="113"/>
      <c r="X38" s="135"/>
      <c r="Y38" s="138"/>
      <c r="Z38" s="123"/>
      <c r="AB38" s="123"/>
      <c r="AC38" s="123"/>
    </row>
    <row r="39" spans="1:29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  <c r="Y39" s="134"/>
      <c r="Z39" s="120"/>
      <c r="AB39" s="120"/>
      <c r="AC39" s="120"/>
    </row>
    <row r="40" spans="1:31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  <c r="X40" s="139" t="s">
        <v>68</v>
      </c>
      <c r="Y40" s="140"/>
      <c r="Z40" s="162" t="s">
        <v>62</v>
      </c>
      <c r="AA40" s="164" t="s">
        <v>64</v>
      </c>
      <c r="AB40" s="160" t="s">
        <v>65</v>
      </c>
      <c r="AC40" s="162" t="s">
        <v>63</v>
      </c>
      <c r="AD40" s="164" t="s">
        <v>64</v>
      </c>
      <c r="AE40" s="160" t="s">
        <v>65</v>
      </c>
    </row>
    <row r="41" spans="1:31" ht="12.75">
      <c r="A41" s="42" t="s">
        <v>23</v>
      </c>
      <c r="B41" s="89" t="s">
        <v>24</v>
      </c>
      <c r="C41" s="90" t="s">
        <v>25</v>
      </c>
      <c r="D41" s="91" t="s">
        <v>26</v>
      </c>
      <c r="E41" s="91" t="s">
        <v>27</v>
      </c>
      <c r="F41" s="9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9" t="s">
        <v>24</v>
      </c>
      <c r="O41" s="90" t="s">
        <v>25</v>
      </c>
      <c r="P41" s="91" t="s">
        <v>26</v>
      </c>
      <c r="Q41" s="91" t="s">
        <v>27</v>
      </c>
      <c r="R41" s="91"/>
      <c r="S41" s="44" t="s">
        <v>25</v>
      </c>
      <c r="T41" s="44" t="s">
        <v>22</v>
      </c>
      <c r="U41" s="43"/>
      <c r="V41" s="42" t="s">
        <v>24</v>
      </c>
      <c r="W41" s="42"/>
      <c r="X41" s="141" t="s">
        <v>25</v>
      </c>
      <c r="Y41" s="142" t="s">
        <v>22</v>
      </c>
      <c r="Z41" s="163"/>
      <c r="AA41" s="165"/>
      <c r="AB41" s="161"/>
      <c r="AC41" s="163"/>
      <c r="AD41" s="165"/>
      <c r="AE41" s="161"/>
    </row>
    <row r="42" spans="1:31" ht="16.5" customHeight="1">
      <c r="A42" s="146">
        <v>0.875</v>
      </c>
      <c r="B42" s="147">
        <v>4</v>
      </c>
      <c r="C42" s="148">
        <v>1</v>
      </c>
      <c r="D42" s="149" t="s">
        <v>87</v>
      </c>
      <c r="E42" s="150" t="s">
        <v>2</v>
      </c>
      <c r="F42" s="151">
        <v>9</v>
      </c>
      <c r="G42" s="152"/>
      <c r="H42" s="152">
        <v>150</v>
      </c>
      <c r="I42" s="153">
        <v>2</v>
      </c>
      <c r="J42" s="154">
        <v>2</v>
      </c>
      <c r="K42" s="45">
        <v>-0.875</v>
      </c>
      <c r="L42" s="12"/>
      <c r="M42" s="146">
        <v>-3.625</v>
      </c>
      <c r="N42" s="147">
        <v>0</v>
      </c>
      <c r="O42" s="148">
        <v>3</v>
      </c>
      <c r="P42" s="149" t="s">
        <v>95</v>
      </c>
      <c r="Q42" s="150" t="s">
        <v>1</v>
      </c>
      <c r="R42" s="151">
        <v>8</v>
      </c>
      <c r="S42" s="152"/>
      <c r="T42" s="152">
        <v>800</v>
      </c>
      <c r="U42" s="153">
        <v>4</v>
      </c>
      <c r="V42" s="154">
        <v>6</v>
      </c>
      <c r="W42" s="45">
        <v>3.625</v>
      </c>
      <c r="X42" s="143">
        <f>M65+M42+A65</f>
        <v>7.625</v>
      </c>
      <c r="Y42" s="144">
        <f>W65+W42+K65</f>
        <v>-7.625</v>
      </c>
      <c r="Z42" s="119">
        <f>O42</f>
        <v>3</v>
      </c>
      <c r="AA42" s="124">
        <f>IF(AND(S65&gt;0,S65&lt;1),2*S65,MATCH(M65,{-40000,-0.4999999999,0.5,40000},1)-1)+IF(AND(S42&gt;0,S42&lt;1),2*S42,MATCH(M42,{-40000,-0.4999999999,0.5,40000},1)-1)+IF(AND(G65&gt;0,G65&lt;1),2*G65,MATCH(A65,{-40000,-0.4999999999,0.5,40000},1)-1)</f>
        <v>3</v>
      </c>
      <c r="AB42" s="124">
        <f>MATCH(X42,{-40000,-9.9999999999,-6.9999999999,-2.9999999999,3,7,10,40000},1)/2-0.5</f>
        <v>2.5</v>
      </c>
      <c r="AC42" s="119">
        <f>U42</f>
        <v>4</v>
      </c>
      <c r="AD42" s="124">
        <f>IF(AND(T65&gt;0,T65&lt;1),2*T65,MATCH(W65,{-40000,-0.4999999999,0.5,40000},1)-1)+IF(AND(T42&gt;0,T42&lt;1),2*T42,MATCH(W42,{-40000,-0.4999999999,0.5,40000},1)-1)+IF(AND(H65&gt;0,H65&lt;1),2*H65,MATCH(K65,{-40000,-0.4999999999,0.5,40000},1)-1)</f>
        <v>3</v>
      </c>
      <c r="AE42" s="124">
        <f>MATCH(Y42,{-40000,-9.9999999999,-6.9999999999,-2.9999999999,3,7,10,40000},1)/2-0.5</f>
        <v>0.5</v>
      </c>
    </row>
    <row r="43" spans="1:31" ht="16.5" customHeight="1">
      <c r="A43" s="146">
        <v>-8.625</v>
      </c>
      <c r="B43" s="147">
        <v>0</v>
      </c>
      <c r="C43" s="148">
        <v>4</v>
      </c>
      <c r="D43" s="155" t="s">
        <v>93</v>
      </c>
      <c r="E43" s="150" t="s">
        <v>2</v>
      </c>
      <c r="F43" s="151">
        <v>9</v>
      </c>
      <c r="G43" s="152"/>
      <c r="H43" s="152">
        <v>600</v>
      </c>
      <c r="I43" s="153">
        <v>5</v>
      </c>
      <c r="J43" s="154">
        <v>6</v>
      </c>
      <c r="K43" s="45">
        <v>8.625</v>
      </c>
      <c r="L43" s="12"/>
      <c r="M43" s="146">
        <v>0.375</v>
      </c>
      <c r="N43" s="147">
        <v>3</v>
      </c>
      <c r="O43" s="148">
        <v>6</v>
      </c>
      <c r="P43" s="149" t="s">
        <v>96</v>
      </c>
      <c r="Q43" s="150" t="s">
        <v>2</v>
      </c>
      <c r="R43" s="151">
        <v>11</v>
      </c>
      <c r="S43" s="152"/>
      <c r="T43" s="152">
        <v>650</v>
      </c>
      <c r="U43" s="153">
        <v>1</v>
      </c>
      <c r="V43" s="154">
        <v>3</v>
      </c>
      <c r="W43" s="45">
        <v>-0.375</v>
      </c>
      <c r="X43" s="143">
        <f>M66+M43+A66</f>
        <v>-1.25</v>
      </c>
      <c r="Y43" s="144">
        <f>W66+W43+K66</f>
        <v>1.25</v>
      </c>
      <c r="Z43" s="119">
        <f>O43</f>
        <v>6</v>
      </c>
      <c r="AA43" s="124">
        <f>IF(AND(S66&gt;0,S66&lt;1),2*S66,MATCH(M66,{-40000,-0.4999999999,0.5,40000},1)-1)+IF(AND(S43&gt;0,S43&lt;1),2*S43,MATCH(M43,{-40000,-0.4999999999,0.5,40000},1)-1)+IF(AND(G66&gt;0,G66&lt;1),2*G66,MATCH(A66,{-40000,-0.4999999999,0.5,40000},1)-1)</f>
        <v>2</v>
      </c>
      <c r="AB43" s="124">
        <f>MATCH(X43,{-40000,-9.9999999999,-6.9999999999,-2.9999999999,3,7,10,40000},1)/2-0.5</f>
        <v>1.5</v>
      </c>
      <c r="AC43" s="119">
        <f>U43</f>
        <v>1</v>
      </c>
      <c r="AD43" s="124">
        <f>IF(AND(T66&gt;0,T66&lt;1),2*T66,MATCH(W66,{-40000,-0.4999999999,0.5,40000},1)-1)+IF(AND(T43&gt;0,T43&lt;1),2*T43,MATCH(W43,{-40000,-0.4999999999,0.5,40000},1)-1)+IF(AND(H66&gt;0,H66&lt;1),2*H66,MATCH(K66,{-40000,-0.4999999999,0.5,40000},1)-1)</f>
        <v>4</v>
      </c>
      <c r="AE43" s="124">
        <f>MATCH(Y43,{-40000,-9.9999999999,-6.9999999999,-2.9999999999,3,7,10,40000},1)/2-0.5</f>
        <v>1.5</v>
      </c>
    </row>
    <row r="44" spans="1:31" ht="16.5" customHeight="1">
      <c r="A44" s="146">
        <v>-0.125</v>
      </c>
      <c r="B44" s="147">
        <v>2</v>
      </c>
      <c r="C44" s="148">
        <v>7</v>
      </c>
      <c r="D44" s="149" t="s">
        <v>94</v>
      </c>
      <c r="E44" s="150" t="s">
        <v>2</v>
      </c>
      <c r="F44" s="151">
        <v>10</v>
      </c>
      <c r="G44" s="152"/>
      <c r="H44" s="152">
        <v>180</v>
      </c>
      <c r="I44" s="153">
        <v>3</v>
      </c>
      <c r="J44" s="154">
        <v>4</v>
      </c>
      <c r="K44" s="45">
        <v>0.125</v>
      </c>
      <c r="L44" s="12"/>
      <c r="M44" s="146">
        <v>1.375</v>
      </c>
      <c r="N44" s="147">
        <v>6</v>
      </c>
      <c r="O44" s="148">
        <v>2</v>
      </c>
      <c r="P44" s="149" t="s">
        <v>96</v>
      </c>
      <c r="Q44" s="150" t="s">
        <v>2</v>
      </c>
      <c r="R44" s="151">
        <v>10</v>
      </c>
      <c r="S44" s="152"/>
      <c r="T44" s="152">
        <v>620</v>
      </c>
      <c r="U44" s="153">
        <v>8</v>
      </c>
      <c r="V44" s="154">
        <v>0</v>
      </c>
      <c r="W44" s="45">
        <v>-1.375</v>
      </c>
      <c r="X44" s="143">
        <f>M67+M44+A67</f>
        <v>-0.25</v>
      </c>
      <c r="Y44" s="144">
        <f>W67+W44+K67</f>
        <v>0.25</v>
      </c>
      <c r="Z44" s="119">
        <f>O44</f>
        <v>2</v>
      </c>
      <c r="AA44" s="124">
        <f>IF(AND(S67&gt;0,S67&lt;1),2*S67,MATCH(M67,{-40000,-0.4999999999,0.5,40000},1)-1)+IF(AND(S44&gt;0,S44&lt;1),2*S44,MATCH(M44,{-40000,-0.4999999999,0.5,40000},1)-1)+IF(AND(G67&gt;0,G67&lt;1),2*G67,MATCH(A67,{-40000,-0.4999999999,0.5,40000},1)-1)</f>
        <v>3</v>
      </c>
      <c r="AB44" s="124">
        <f>MATCH(X44,{-40000,-9.9999999999,-6.9999999999,-2.9999999999,3,7,10,40000},1)/2-0.5</f>
        <v>1.5</v>
      </c>
      <c r="AC44" s="119">
        <f>U44</f>
        <v>8</v>
      </c>
      <c r="AD44" s="124">
        <f>IF(AND(T67&gt;0,T67&lt;1),2*T67,MATCH(W67,{-40000,-0.4999999999,0.5,40000},1)-1)+IF(AND(T44&gt;0,T44&lt;1),2*T44,MATCH(W44,{-40000,-0.4999999999,0.5,40000},1)-1)+IF(AND(H67&gt;0,H67&lt;1),2*H67,MATCH(K67,{-40000,-0.4999999999,0.5,40000},1)-1)</f>
        <v>3</v>
      </c>
      <c r="AE44" s="124">
        <f>MATCH(Y44,{-40000,-9.9999999999,-6.9999999999,-2.9999999999,3,7,10,40000},1)/2-0.5</f>
        <v>1.5</v>
      </c>
    </row>
    <row r="45" spans="1:31" ht="16.5" customHeight="1">
      <c r="A45" s="146">
        <v>6.375</v>
      </c>
      <c r="B45" s="147">
        <v>6</v>
      </c>
      <c r="C45" s="148">
        <v>6</v>
      </c>
      <c r="D45" s="155" t="s">
        <v>93</v>
      </c>
      <c r="E45" s="150" t="s">
        <v>2</v>
      </c>
      <c r="F45" s="151">
        <v>8</v>
      </c>
      <c r="G45" s="152">
        <v>100</v>
      </c>
      <c r="H45" s="152"/>
      <c r="I45" s="153">
        <v>8</v>
      </c>
      <c r="J45" s="154">
        <v>0</v>
      </c>
      <c r="K45" s="45">
        <v>-6.375</v>
      </c>
      <c r="L45" s="12"/>
      <c r="M45" s="146">
        <v>0.375</v>
      </c>
      <c r="N45" s="147">
        <v>3</v>
      </c>
      <c r="O45" s="148">
        <v>7</v>
      </c>
      <c r="P45" s="149" t="s">
        <v>96</v>
      </c>
      <c r="Q45" s="150" t="s">
        <v>2</v>
      </c>
      <c r="R45" s="151">
        <v>11</v>
      </c>
      <c r="S45" s="152"/>
      <c r="T45" s="152">
        <v>650</v>
      </c>
      <c r="U45" s="153">
        <v>5</v>
      </c>
      <c r="V45" s="154">
        <v>3</v>
      </c>
      <c r="W45" s="45">
        <v>-0.375</v>
      </c>
      <c r="X45" s="143">
        <f>M68+M45+A68</f>
        <v>-1.125</v>
      </c>
      <c r="Y45" s="144">
        <f>W68+W45+K68</f>
        <v>1.125</v>
      </c>
      <c r="Z45" s="119">
        <f>O45</f>
        <v>7</v>
      </c>
      <c r="AA45" s="124">
        <f>IF(AND(S68&gt;0,S68&lt;1),2*S68,MATCH(M68,{-40000,-0.4999999999,0.5,40000},1)-1)+IF(AND(S45&gt;0,S45&lt;1),2*S45,MATCH(M45,{-40000,-0.4999999999,0.5,40000},1)-1)+IF(AND(G68&gt;0,G68&lt;1),2*G68,MATCH(A68,{-40000,-0.4999999999,0.5,40000},1)-1)</f>
        <v>3</v>
      </c>
      <c r="AB45" s="124">
        <f>MATCH(X45,{-40000,-9.9999999999,-6.9999999999,-2.9999999999,3,7,10,40000},1)/2-0.5</f>
        <v>1.5</v>
      </c>
      <c r="AC45" s="119">
        <f>U45</f>
        <v>5</v>
      </c>
      <c r="AD45" s="124">
        <f>IF(AND(T68&gt;0,T68&lt;1),2*T68,MATCH(W68,{-40000,-0.4999999999,0.5,40000},1)-1)+IF(AND(T45&gt;0,T45&lt;1),2*T45,MATCH(W45,{-40000,-0.4999999999,0.5,40000},1)-1)+IF(AND(H68&gt;0,H68&lt;1),2*H68,MATCH(K68,{-40000,-0.4999999999,0.5,40000},1)-1)</f>
        <v>3</v>
      </c>
      <c r="AE45" s="124">
        <f>MATCH(Y45,{-40000,-9.9999999999,-6.9999999999,-2.9999999999,3,7,10,40000},1)/2-0.5</f>
        <v>1.5</v>
      </c>
    </row>
    <row r="46" spans="1:29" s="72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  <c r="X46" s="135"/>
      <c r="Y46" s="133"/>
      <c r="Z46" s="13"/>
      <c r="AB46" s="13"/>
      <c r="AC46" s="13"/>
    </row>
    <row r="47" spans="1:29" s="72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  <c r="X47" s="135"/>
      <c r="Y47" s="133"/>
      <c r="Z47" s="11"/>
      <c r="AB47" s="11"/>
      <c r="AC47" s="11"/>
    </row>
    <row r="48" spans="1:29" s="72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05"/>
      <c r="U48" s="10" t="s">
        <v>31</v>
      </c>
      <c r="V48" s="10"/>
      <c r="W48" s="11"/>
      <c r="X48" s="135"/>
      <c r="Y48" s="133"/>
      <c r="Z48" s="11"/>
      <c r="AB48" s="11"/>
      <c r="AC48" s="11"/>
    </row>
    <row r="49" spans="1:29" s="72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  <c r="X49" s="135"/>
      <c r="Y49" s="134"/>
      <c r="Z49" s="120"/>
      <c r="AB49" s="120"/>
      <c r="AC49" s="120"/>
    </row>
    <row r="50" spans="1:29" s="72" customFormat="1" ht="12.75" customHeight="1">
      <c r="A50" s="73"/>
      <c r="B50" s="74"/>
      <c r="C50" s="75"/>
      <c r="D50" s="92"/>
      <c r="E50" s="93" t="s">
        <v>3</v>
      </c>
      <c r="F50" s="100" t="s">
        <v>170</v>
      </c>
      <c r="G50" s="76"/>
      <c r="H50" s="77"/>
      <c r="I50" s="77"/>
      <c r="J50" s="127"/>
      <c r="K50" s="78"/>
      <c r="L50" s="79"/>
      <c r="M50" s="73"/>
      <c r="N50" s="74"/>
      <c r="O50" s="75"/>
      <c r="P50" s="92"/>
      <c r="Q50" s="93" t="s">
        <v>3</v>
      </c>
      <c r="R50" s="100" t="s">
        <v>185</v>
      </c>
      <c r="S50" s="76"/>
      <c r="T50" s="77"/>
      <c r="U50" s="77"/>
      <c r="V50" s="127"/>
      <c r="W50" s="78"/>
      <c r="X50" s="135"/>
      <c r="Y50" s="136"/>
      <c r="Z50" s="121"/>
      <c r="AB50" s="121"/>
      <c r="AC50" s="121"/>
    </row>
    <row r="51" spans="1:29" s="72" customFormat="1" ht="12.75" customHeight="1">
      <c r="A51" s="73"/>
      <c r="B51" s="74"/>
      <c r="C51" s="75"/>
      <c r="D51" s="92"/>
      <c r="E51" s="94" t="s">
        <v>4</v>
      </c>
      <c r="F51" s="100" t="s">
        <v>171</v>
      </c>
      <c r="G51" s="80"/>
      <c r="H51" s="77"/>
      <c r="I51" s="128"/>
      <c r="J51" s="12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11.1</v>
      </c>
      <c r="K51" s="130"/>
      <c r="L51" s="79"/>
      <c r="M51" s="73"/>
      <c r="N51" s="74"/>
      <c r="O51" s="75"/>
      <c r="P51" s="92"/>
      <c r="Q51" s="94" t="s">
        <v>4</v>
      </c>
      <c r="R51" s="100" t="s">
        <v>156</v>
      </c>
      <c r="S51" s="80"/>
      <c r="T51" s="77"/>
      <c r="U51" s="128"/>
      <c r="V51" s="129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11.1</v>
      </c>
      <c r="W51" s="130"/>
      <c r="X51" s="135"/>
      <c r="Y51" s="136"/>
      <c r="Z51" s="121"/>
      <c r="AB51" s="121"/>
      <c r="AC51" s="121"/>
    </row>
    <row r="52" spans="1:29" s="72" customFormat="1" ht="12.75" customHeight="1">
      <c r="A52" s="73"/>
      <c r="B52" s="74"/>
      <c r="C52" s="75"/>
      <c r="D52" s="92"/>
      <c r="E52" s="94" t="s">
        <v>5</v>
      </c>
      <c r="F52" s="100" t="s">
        <v>172</v>
      </c>
      <c r="G52" s="76"/>
      <c r="H52" s="77"/>
      <c r="I52" s="131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9.1</v>
      </c>
      <c r="J52" s="129" t="str">
        <f>IF(J51="","","+")</f>
        <v>+</v>
      </c>
      <c r="K52" s="132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7.1</v>
      </c>
      <c r="L52" s="79"/>
      <c r="M52" s="73"/>
      <c r="N52" s="74"/>
      <c r="O52" s="75"/>
      <c r="P52" s="92"/>
      <c r="Q52" s="94" t="s">
        <v>5</v>
      </c>
      <c r="R52" s="100" t="s">
        <v>186</v>
      </c>
      <c r="S52" s="76"/>
      <c r="T52" s="77"/>
      <c r="U52" s="131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15.1</v>
      </c>
      <c r="V52" s="129" t="str">
        <f>IF(V51="","","+")</f>
        <v>+</v>
      </c>
      <c r="W52" s="132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5.1</v>
      </c>
      <c r="X52" s="135"/>
      <c r="Y52" s="136"/>
      <c r="Z52" s="121"/>
      <c r="AB52" s="121"/>
      <c r="AC52" s="121"/>
    </row>
    <row r="53" spans="1:29" s="72" customFormat="1" ht="12.75" customHeight="1">
      <c r="A53" s="73"/>
      <c r="B53" s="74"/>
      <c r="C53" s="75"/>
      <c r="D53" s="92"/>
      <c r="E53" s="93" t="s">
        <v>6</v>
      </c>
      <c r="F53" s="100" t="s">
        <v>173</v>
      </c>
      <c r="G53" s="76"/>
      <c r="H53" s="77"/>
      <c r="I53" s="128"/>
      <c r="J53" s="129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13.1</v>
      </c>
      <c r="K53" s="130"/>
      <c r="L53" s="79"/>
      <c r="M53" s="73"/>
      <c r="N53" s="74"/>
      <c r="O53" s="75"/>
      <c r="P53" s="92"/>
      <c r="Q53" s="93" t="s">
        <v>6</v>
      </c>
      <c r="R53" s="100" t="s">
        <v>187</v>
      </c>
      <c r="S53" s="76"/>
      <c r="T53" s="77"/>
      <c r="U53" s="128"/>
      <c r="V53" s="129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9.1</v>
      </c>
      <c r="W53" s="130"/>
      <c r="X53" s="135"/>
      <c r="Y53" s="136"/>
      <c r="Z53" s="121"/>
      <c r="AB53" s="121"/>
      <c r="AC53" s="121"/>
    </row>
    <row r="54" spans="1:29" s="72" customFormat="1" ht="12.75" customHeight="1">
      <c r="A54" s="95" t="s">
        <v>3</v>
      </c>
      <c r="B54" s="101" t="s">
        <v>181</v>
      </c>
      <c r="C54" s="75"/>
      <c r="D54" s="92"/>
      <c r="F54" s="76"/>
      <c r="G54" s="93" t="s">
        <v>3</v>
      </c>
      <c r="H54" s="102" t="s">
        <v>174</v>
      </c>
      <c r="I54" s="76"/>
      <c r="J54" s="80"/>
      <c r="K54" s="78"/>
      <c r="L54" s="79"/>
      <c r="M54" s="95" t="s">
        <v>3</v>
      </c>
      <c r="N54" s="101" t="s">
        <v>194</v>
      </c>
      <c r="O54" s="75"/>
      <c r="P54" s="92"/>
      <c r="R54" s="76"/>
      <c r="S54" s="93" t="s">
        <v>3</v>
      </c>
      <c r="T54" s="102" t="s">
        <v>188</v>
      </c>
      <c r="U54" s="76"/>
      <c r="V54" s="80"/>
      <c r="W54" s="78"/>
      <c r="X54" s="135"/>
      <c r="Y54" s="136"/>
      <c r="Z54" s="121"/>
      <c r="AB54" s="121"/>
      <c r="AC54" s="121"/>
    </row>
    <row r="55" spans="1:29" s="72" customFormat="1" ht="12.75" customHeight="1">
      <c r="A55" s="96" t="s">
        <v>4</v>
      </c>
      <c r="B55" s="158" t="s">
        <v>182</v>
      </c>
      <c r="C55" s="81"/>
      <c r="D55" s="92"/>
      <c r="F55" s="82"/>
      <c r="G55" s="94" t="s">
        <v>4</v>
      </c>
      <c r="H55" s="102" t="s">
        <v>175</v>
      </c>
      <c r="I55" s="76"/>
      <c r="J55" s="80"/>
      <c r="K55" s="78"/>
      <c r="L55" s="79"/>
      <c r="M55" s="96" t="s">
        <v>4</v>
      </c>
      <c r="N55" s="101" t="s">
        <v>195</v>
      </c>
      <c r="O55" s="81"/>
      <c r="P55" s="92"/>
      <c r="R55" s="82"/>
      <c r="S55" s="94" t="s">
        <v>4</v>
      </c>
      <c r="T55" s="159" t="s">
        <v>136</v>
      </c>
      <c r="U55" s="76"/>
      <c r="V55" s="80"/>
      <c r="W55" s="78"/>
      <c r="X55" s="135"/>
      <c r="Y55" s="136"/>
      <c r="Z55" s="121"/>
      <c r="AB55" s="121"/>
      <c r="AC55" s="121"/>
    </row>
    <row r="56" spans="1:29" s="72" customFormat="1" ht="12.75" customHeight="1">
      <c r="A56" s="96" t="s">
        <v>5</v>
      </c>
      <c r="B56" s="101" t="s">
        <v>183</v>
      </c>
      <c r="C56" s="75"/>
      <c r="D56" s="92"/>
      <c r="F56" s="82"/>
      <c r="G56" s="94" t="s">
        <v>5</v>
      </c>
      <c r="H56" s="102" t="s">
        <v>176</v>
      </c>
      <c r="I56" s="76"/>
      <c r="J56" s="76"/>
      <c r="K56" s="78"/>
      <c r="L56" s="79"/>
      <c r="M56" s="96" t="s">
        <v>5</v>
      </c>
      <c r="N56" s="101" t="s">
        <v>196</v>
      </c>
      <c r="O56" s="75"/>
      <c r="P56" s="92"/>
      <c r="R56" s="82"/>
      <c r="S56" s="94" t="s">
        <v>5</v>
      </c>
      <c r="T56" s="159" t="s">
        <v>189</v>
      </c>
      <c r="U56" s="76"/>
      <c r="V56" s="76"/>
      <c r="W56" s="78"/>
      <c r="X56" s="135"/>
      <c r="Y56" s="136"/>
      <c r="Z56" s="121"/>
      <c r="AB56" s="121"/>
      <c r="AC56" s="121"/>
    </row>
    <row r="57" spans="1:29" s="72" customFormat="1" ht="12.75" customHeight="1">
      <c r="A57" s="95" t="s">
        <v>6</v>
      </c>
      <c r="B57" s="158" t="s">
        <v>184</v>
      </c>
      <c r="C57" s="81"/>
      <c r="D57" s="92"/>
      <c r="F57" s="76"/>
      <c r="G57" s="93" t="s">
        <v>6</v>
      </c>
      <c r="H57" s="102" t="s">
        <v>177</v>
      </c>
      <c r="I57" s="108"/>
      <c r="J57" s="109" t="s">
        <v>61</v>
      </c>
      <c r="K57" s="110"/>
      <c r="L57" s="79"/>
      <c r="M57" s="95" t="s">
        <v>6</v>
      </c>
      <c r="N57" s="158" t="s">
        <v>197</v>
      </c>
      <c r="O57" s="81"/>
      <c r="P57" s="92"/>
      <c r="R57" s="76"/>
      <c r="S57" s="93" t="s">
        <v>6</v>
      </c>
      <c r="T57" s="102" t="s">
        <v>190</v>
      </c>
      <c r="U57" s="108"/>
      <c r="V57" s="109" t="s">
        <v>61</v>
      </c>
      <c r="W57" s="110"/>
      <c r="X57" s="135"/>
      <c r="Y57" s="137"/>
      <c r="Z57" s="122"/>
      <c r="AB57" s="122"/>
      <c r="AC57" s="122"/>
    </row>
    <row r="58" spans="1:29" s="72" customFormat="1" ht="12.75" customHeight="1">
      <c r="A58" s="97"/>
      <c r="B58" s="81"/>
      <c r="C58" s="93"/>
      <c r="D58" s="92"/>
      <c r="E58" s="93" t="s">
        <v>3</v>
      </c>
      <c r="F58" s="100" t="s">
        <v>15</v>
      </c>
      <c r="G58" s="76"/>
      <c r="H58" s="98"/>
      <c r="I58" s="111" t="s">
        <v>1</v>
      </c>
      <c r="J58" s="156" t="s">
        <v>398</v>
      </c>
      <c r="K58" s="110"/>
      <c r="L58" s="79"/>
      <c r="M58" s="97"/>
      <c r="N58" s="81"/>
      <c r="O58" s="93"/>
      <c r="P58" s="92"/>
      <c r="Q58" s="93" t="s">
        <v>3</v>
      </c>
      <c r="R58" s="100" t="s">
        <v>191</v>
      </c>
      <c r="S58" s="76"/>
      <c r="T58" s="98"/>
      <c r="U58" s="111" t="s">
        <v>1</v>
      </c>
      <c r="V58" s="156" t="s">
        <v>402</v>
      </c>
      <c r="W58" s="110"/>
      <c r="X58" s="135"/>
      <c r="Y58" s="137"/>
      <c r="Z58" s="122"/>
      <c r="AB58" s="122"/>
      <c r="AC58" s="122"/>
    </row>
    <row r="59" spans="1:29" s="72" customFormat="1" ht="12.75" customHeight="1">
      <c r="A59" s="73"/>
      <c r="B59" s="107" t="s">
        <v>60</v>
      </c>
      <c r="C59" s="75"/>
      <c r="D59" s="92"/>
      <c r="E59" s="94" t="s">
        <v>4</v>
      </c>
      <c r="F59" s="100" t="s">
        <v>178</v>
      </c>
      <c r="G59" s="76"/>
      <c r="H59" s="77"/>
      <c r="I59" s="111" t="s">
        <v>54</v>
      </c>
      <c r="J59" s="118" t="s">
        <v>400</v>
      </c>
      <c r="K59" s="110"/>
      <c r="L59" s="79"/>
      <c r="M59" s="73"/>
      <c r="N59" s="107" t="s">
        <v>60</v>
      </c>
      <c r="O59" s="75"/>
      <c r="P59" s="92"/>
      <c r="Q59" s="94" t="s">
        <v>4</v>
      </c>
      <c r="R59" s="100" t="s">
        <v>192</v>
      </c>
      <c r="S59" s="76"/>
      <c r="T59" s="77"/>
      <c r="U59" s="111" t="s">
        <v>54</v>
      </c>
      <c r="V59" s="118" t="s">
        <v>402</v>
      </c>
      <c r="W59" s="110"/>
      <c r="X59" s="135"/>
      <c r="Y59" s="137"/>
      <c r="Z59" s="122"/>
      <c r="AB59" s="122"/>
      <c r="AC59" s="122"/>
    </row>
    <row r="60" spans="1:29" s="72" customFormat="1" ht="12.75" customHeight="1">
      <c r="A60" s="73"/>
      <c r="B60" s="107" t="s">
        <v>401</v>
      </c>
      <c r="C60" s="75"/>
      <c r="D60" s="92"/>
      <c r="E60" s="94" t="s">
        <v>5</v>
      </c>
      <c r="F60" s="100" t="s">
        <v>179</v>
      </c>
      <c r="G60" s="80"/>
      <c r="H60" s="77"/>
      <c r="I60" s="111" t="s">
        <v>0</v>
      </c>
      <c r="J60" s="118" t="s">
        <v>399</v>
      </c>
      <c r="K60" s="110"/>
      <c r="L60" s="79"/>
      <c r="M60" s="73"/>
      <c r="N60" s="107" t="s">
        <v>404</v>
      </c>
      <c r="O60" s="75"/>
      <c r="P60" s="92"/>
      <c r="Q60" s="94" t="s">
        <v>5</v>
      </c>
      <c r="R60" s="100" t="s">
        <v>142</v>
      </c>
      <c r="S60" s="80"/>
      <c r="T60" s="77"/>
      <c r="U60" s="111" t="s">
        <v>0</v>
      </c>
      <c r="V60" s="118" t="s">
        <v>403</v>
      </c>
      <c r="W60" s="110"/>
      <c r="X60" s="135"/>
      <c r="Y60" s="137"/>
      <c r="Z60" s="122"/>
      <c r="AB60" s="122"/>
      <c r="AC60" s="122"/>
    </row>
    <row r="61" spans="1:29" s="72" customFormat="1" ht="12.75" customHeight="1">
      <c r="A61" s="83"/>
      <c r="B61" s="84"/>
      <c r="C61" s="84"/>
      <c r="D61" s="92"/>
      <c r="E61" s="93" t="s">
        <v>6</v>
      </c>
      <c r="F61" s="101" t="s">
        <v>180</v>
      </c>
      <c r="G61" s="84"/>
      <c r="H61" s="84"/>
      <c r="I61" s="112" t="s">
        <v>2</v>
      </c>
      <c r="J61" s="118" t="s">
        <v>399</v>
      </c>
      <c r="K61" s="113"/>
      <c r="L61" s="85"/>
      <c r="M61" s="83"/>
      <c r="N61" s="84"/>
      <c r="O61" s="84"/>
      <c r="P61" s="92"/>
      <c r="Q61" s="93" t="s">
        <v>6</v>
      </c>
      <c r="R61" s="101" t="s">
        <v>193</v>
      </c>
      <c r="S61" s="84"/>
      <c r="T61" s="84"/>
      <c r="U61" s="112" t="s">
        <v>2</v>
      </c>
      <c r="V61" s="118" t="s">
        <v>403</v>
      </c>
      <c r="W61" s="113"/>
      <c r="X61" s="135"/>
      <c r="Y61" s="138"/>
      <c r="Z61" s="123"/>
      <c r="AB61" s="123"/>
      <c r="AC61" s="123"/>
    </row>
    <row r="62" spans="1:29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  <c r="Y62" s="137"/>
      <c r="Z62" s="122"/>
      <c r="AA62" s="72"/>
      <c r="AB62" s="122"/>
      <c r="AC62" s="122"/>
    </row>
    <row r="63" spans="1:29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  <c r="Y63" s="137"/>
      <c r="Z63" s="122"/>
      <c r="AA63" s="72"/>
      <c r="AB63" s="122"/>
      <c r="AC63" s="122"/>
    </row>
    <row r="64" spans="1:29" ht="12.75">
      <c r="A64" s="42" t="s">
        <v>23</v>
      </c>
      <c r="B64" s="89" t="s">
        <v>24</v>
      </c>
      <c r="C64" s="90" t="s">
        <v>25</v>
      </c>
      <c r="D64" s="91" t="s">
        <v>26</v>
      </c>
      <c r="E64" s="91" t="s">
        <v>27</v>
      </c>
      <c r="F64" s="9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9" t="s">
        <v>24</v>
      </c>
      <c r="O64" s="90" t="s">
        <v>25</v>
      </c>
      <c r="P64" s="91" t="s">
        <v>26</v>
      </c>
      <c r="Q64" s="91" t="s">
        <v>27</v>
      </c>
      <c r="R64" s="91"/>
      <c r="S64" s="44" t="s">
        <v>25</v>
      </c>
      <c r="T64" s="44" t="s">
        <v>22</v>
      </c>
      <c r="U64" s="43"/>
      <c r="V64" s="42" t="s">
        <v>24</v>
      </c>
      <c r="W64" s="42"/>
      <c r="Y64" s="137"/>
      <c r="Z64" s="122"/>
      <c r="AA64" s="72"/>
      <c r="AB64" s="122"/>
      <c r="AC64" s="122"/>
    </row>
    <row r="65" spans="1:29" ht="16.5" customHeight="1">
      <c r="A65" s="146">
        <v>11.375</v>
      </c>
      <c r="B65" s="147">
        <v>6</v>
      </c>
      <c r="C65" s="148">
        <v>3</v>
      </c>
      <c r="D65" s="149" t="s">
        <v>97</v>
      </c>
      <c r="E65" s="150" t="s">
        <v>1</v>
      </c>
      <c r="F65" s="151">
        <v>13</v>
      </c>
      <c r="G65" s="152">
        <v>1390</v>
      </c>
      <c r="H65" s="152"/>
      <c r="I65" s="153">
        <v>4</v>
      </c>
      <c r="J65" s="154">
        <v>0</v>
      </c>
      <c r="K65" s="45">
        <v>-11.375</v>
      </c>
      <c r="L65" s="12"/>
      <c r="M65" s="146">
        <v>-0.125</v>
      </c>
      <c r="N65" s="147">
        <v>2</v>
      </c>
      <c r="O65" s="148">
        <v>3</v>
      </c>
      <c r="P65" s="149" t="s">
        <v>99</v>
      </c>
      <c r="Q65" s="150" t="s">
        <v>2</v>
      </c>
      <c r="R65" s="151">
        <v>9</v>
      </c>
      <c r="S65" s="152"/>
      <c r="T65" s="152">
        <v>140</v>
      </c>
      <c r="U65" s="153">
        <v>4</v>
      </c>
      <c r="V65" s="154">
        <v>4</v>
      </c>
      <c r="W65" s="45">
        <v>0.125</v>
      </c>
      <c r="Y65" s="137"/>
      <c r="Z65" s="122"/>
      <c r="AA65" s="72"/>
      <c r="AB65" s="122"/>
      <c r="AC65" s="122"/>
    </row>
    <row r="66" spans="1:29" ht="16.5" customHeight="1">
      <c r="A66" s="146">
        <v>-1.5</v>
      </c>
      <c r="B66" s="147">
        <v>3</v>
      </c>
      <c r="C66" s="148">
        <v>6</v>
      </c>
      <c r="D66" s="149" t="s">
        <v>98</v>
      </c>
      <c r="E66" s="150" t="s">
        <v>1</v>
      </c>
      <c r="F66" s="151">
        <v>13</v>
      </c>
      <c r="G66" s="152">
        <v>640</v>
      </c>
      <c r="H66" s="152"/>
      <c r="I66" s="153">
        <v>1</v>
      </c>
      <c r="J66" s="154">
        <v>3</v>
      </c>
      <c r="K66" s="45">
        <v>1.5</v>
      </c>
      <c r="L66" s="12"/>
      <c r="M66" s="146">
        <v>-0.125</v>
      </c>
      <c r="N66" s="147">
        <v>2</v>
      </c>
      <c r="O66" s="148">
        <v>6</v>
      </c>
      <c r="P66" s="149" t="s">
        <v>99</v>
      </c>
      <c r="Q66" s="150" t="s">
        <v>2</v>
      </c>
      <c r="R66" s="151">
        <v>9</v>
      </c>
      <c r="S66" s="152"/>
      <c r="T66" s="152">
        <v>140</v>
      </c>
      <c r="U66" s="153">
        <v>1</v>
      </c>
      <c r="V66" s="154">
        <v>4</v>
      </c>
      <c r="W66" s="45">
        <v>0.125</v>
      </c>
      <c r="Y66" s="137"/>
      <c r="Z66" s="122"/>
      <c r="AA66" s="72"/>
      <c r="AB66" s="122"/>
      <c r="AC66" s="122"/>
    </row>
    <row r="67" spans="1:29" ht="16.5" customHeight="1">
      <c r="A67" s="146">
        <v>-1.5</v>
      </c>
      <c r="B67" s="147">
        <v>3</v>
      </c>
      <c r="C67" s="148">
        <v>2</v>
      </c>
      <c r="D67" s="149" t="s">
        <v>98</v>
      </c>
      <c r="E67" s="150" t="s">
        <v>1</v>
      </c>
      <c r="F67" s="151">
        <v>13</v>
      </c>
      <c r="G67" s="152">
        <v>640</v>
      </c>
      <c r="H67" s="152"/>
      <c r="I67" s="153">
        <v>8</v>
      </c>
      <c r="J67" s="154">
        <v>3</v>
      </c>
      <c r="K67" s="45">
        <v>1.5</v>
      </c>
      <c r="L67" s="12"/>
      <c r="M67" s="146">
        <v>-0.125</v>
      </c>
      <c r="N67" s="147">
        <v>2</v>
      </c>
      <c r="O67" s="148">
        <v>2</v>
      </c>
      <c r="P67" s="149" t="s">
        <v>91</v>
      </c>
      <c r="Q67" s="150" t="s">
        <v>2</v>
      </c>
      <c r="R67" s="151">
        <v>9</v>
      </c>
      <c r="S67" s="152"/>
      <c r="T67" s="152">
        <v>140</v>
      </c>
      <c r="U67" s="153">
        <v>8</v>
      </c>
      <c r="V67" s="154">
        <v>4</v>
      </c>
      <c r="W67" s="45">
        <v>0.125</v>
      </c>
      <c r="Y67" s="137"/>
      <c r="Z67" s="122"/>
      <c r="AA67" s="72"/>
      <c r="AB67" s="122"/>
      <c r="AC67" s="122"/>
    </row>
    <row r="68" spans="1:29" ht="16.5" customHeight="1">
      <c r="A68" s="146">
        <v>-2.375</v>
      </c>
      <c r="B68" s="147">
        <v>0</v>
      </c>
      <c r="C68" s="148">
        <v>7</v>
      </c>
      <c r="D68" s="149" t="s">
        <v>98</v>
      </c>
      <c r="E68" s="150" t="s">
        <v>1</v>
      </c>
      <c r="F68" s="151">
        <v>12</v>
      </c>
      <c r="G68" s="152">
        <v>620</v>
      </c>
      <c r="H68" s="152"/>
      <c r="I68" s="153">
        <v>5</v>
      </c>
      <c r="J68" s="154">
        <v>6</v>
      </c>
      <c r="K68" s="45">
        <v>2.375</v>
      </c>
      <c r="L68" s="12"/>
      <c r="M68" s="146">
        <v>0.875</v>
      </c>
      <c r="N68" s="147">
        <v>6</v>
      </c>
      <c r="O68" s="148">
        <v>7</v>
      </c>
      <c r="P68" s="149" t="s">
        <v>100</v>
      </c>
      <c r="Q68" s="150" t="s">
        <v>1</v>
      </c>
      <c r="R68" s="151">
        <v>9</v>
      </c>
      <c r="S68" s="152"/>
      <c r="T68" s="152">
        <v>100</v>
      </c>
      <c r="U68" s="153">
        <v>5</v>
      </c>
      <c r="V68" s="154">
        <v>0</v>
      </c>
      <c r="W68" s="45">
        <v>-0.875</v>
      </c>
      <c r="Y68" s="145"/>
      <c r="Z68" s="47"/>
      <c r="AB68" s="47"/>
      <c r="AC68" s="47"/>
    </row>
    <row r="69" spans="1:29" s="72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  <c r="X69" s="135"/>
      <c r="Y69" s="133"/>
      <c r="Z69" s="13"/>
      <c r="AB69" s="13"/>
      <c r="AC69" s="13"/>
    </row>
    <row r="70" spans="1:29" s="72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  <c r="X70" s="135"/>
      <c r="Y70" s="133"/>
      <c r="Z70" s="11"/>
      <c r="AB70" s="11"/>
      <c r="AC70" s="11"/>
    </row>
    <row r="71" spans="1:29" s="72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  <c r="X71" s="135"/>
      <c r="Y71" s="133"/>
      <c r="Z71" s="11"/>
      <c r="AB71" s="11"/>
      <c r="AC71" s="11"/>
    </row>
    <row r="72" spans="1:29" s="72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  <c r="X72" s="135"/>
      <c r="Y72" s="134"/>
      <c r="Z72" s="120"/>
      <c r="AB72" s="120"/>
      <c r="AC72" s="120"/>
    </row>
    <row r="73" spans="1:29" s="72" customFormat="1" ht="12.75" customHeight="1">
      <c r="A73" s="73"/>
      <c r="B73" s="74"/>
      <c r="C73" s="75"/>
      <c r="D73" s="92"/>
      <c r="E73" s="93" t="s">
        <v>3</v>
      </c>
      <c r="F73" s="100" t="s">
        <v>198</v>
      </c>
      <c r="G73" s="76"/>
      <c r="H73" s="77"/>
      <c r="I73" s="77"/>
      <c r="J73" s="127"/>
      <c r="K73" s="78"/>
      <c r="L73" s="79"/>
      <c r="M73" s="73"/>
      <c r="N73" s="74"/>
      <c r="O73" s="75"/>
      <c r="P73" s="92"/>
      <c r="Q73" s="93" t="s">
        <v>3</v>
      </c>
      <c r="R73" s="100" t="s">
        <v>212</v>
      </c>
      <c r="S73" s="76"/>
      <c r="T73" s="77"/>
      <c r="U73" s="77"/>
      <c r="V73" s="127"/>
      <c r="W73" s="78"/>
      <c r="X73" s="135"/>
      <c r="Y73" s="136"/>
      <c r="Z73" s="121"/>
      <c r="AB73" s="121"/>
      <c r="AC73" s="121"/>
    </row>
    <row r="74" spans="1:29" s="72" customFormat="1" ht="12.75" customHeight="1">
      <c r="A74" s="73"/>
      <c r="B74" s="74"/>
      <c r="C74" s="75"/>
      <c r="D74" s="92"/>
      <c r="E74" s="94" t="s">
        <v>4</v>
      </c>
      <c r="F74" s="100" t="s">
        <v>199</v>
      </c>
      <c r="G74" s="80"/>
      <c r="H74" s="77"/>
      <c r="I74" s="128"/>
      <c r="J74" s="12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10.1</v>
      </c>
      <c r="K74" s="130"/>
      <c r="L74" s="79"/>
      <c r="M74" s="73"/>
      <c r="N74" s="74"/>
      <c r="O74" s="75"/>
      <c r="P74" s="92"/>
      <c r="Q74" s="94" t="s">
        <v>4</v>
      </c>
      <c r="R74" s="100" t="s">
        <v>213</v>
      </c>
      <c r="S74" s="80"/>
      <c r="T74" s="77"/>
      <c r="U74" s="128"/>
      <c r="V74" s="129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11.1</v>
      </c>
      <c r="W74" s="130"/>
      <c r="X74" s="135"/>
      <c r="Y74" s="136"/>
      <c r="Z74" s="121"/>
      <c r="AB74" s="121"/>
      <c r="AC74" s="121"/>
    </row>
    <row r="75" spans="1:29" s="72" customFormat="1" ht="12.75" customHeight="1">
      <c r="A75" s="73"/>
      <c r="B75" s="74"/>
      <c r="C75" s="75"/>
      <c r="D75" s="92"/>
      <c r="E75" s="94" t="s">
        <v>5</v>
      </c>
      <c r="F75" s="100" t="s">
        <v>200</v>
      </c>
      <c r="G75" s="76"/>
      <c r="H75" s="77"/>
      <c r="I75" s="131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13.1</v>
      </c>
      <c r="J75" s="129" t="str">
        <f>IF(J74="","","+")</f>
        <v>+</v>
      </c>
      <c r="K75" s="132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11.1</v>
      </c>
      <c r="L75" s="79"/>
      <c r="M75" s="73"/>
      <c r="N75" s="74"/>
      <c r="O75" s="75"/>
      <c r="P75" s="92"/>
      <c r="Q75" s="94" t="s">
        <v>5</v>
      </c>
      <c r="R75" s="100" t="s">
        <v>152</v>
      </c>
      <c r="S75" s="76"/>
      <c r="T75" s="77"/>
      <c r="U75" s="131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13.1</v>
      </c>
      <c r="V75" s="129" t="str">
        <f>IF(V74="","","+")</f>
        <v>+</v>
      </c>
      <c r="W75" s="132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5.1</v>
      </c>
      <c r="X75" s="135"/>
      <c r="Y75" s="136"/>
      <c r="Z75" s="121"/>
      <c r="AB75" s="121"/>
      <c r="AC75" s="121"/>
    </row>
    <row r="76" spans="1:29" s="72" customFormat="1" ht="12.75" customHeight="1">
      <c r="A76" s="73"/>
      <c r="B76" s="74"/>
      <c r="C76" s="75"/>
      <c r="D76" s="92"/>
      <c r="E76" s="93" t="s">
        <v>6</v>
      </c>
      <c r="F76" s="100" t="s">
        <v>201</v>
      </c>
      <c r="G76" s="76"/>
      <c r="H76" s="77"/>
      <c r="I76" s="128"/>
      <c r="J76" s="129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6.1</v>
      </c>
      <c r="K76" s="130"/>
      <c r="L76" s="79"/>
      <c r="M76" s="73"/>
      <c r="N76" s="74"/>
      <c r="O76" s="75"/>
      <c r="P76" s="92"/>
      <c r="Q76" s="93" t="s">
        <v>6</v>
      </c>
      <c r="R76" s="100" t="s">
        <v>214</v>
      </c>
      <c r="S76" s="76"/>
      <c r="T76" s="77"/>
      <c r="U76" s="128"/>
      <c r="V76" s="129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11.1</v>
      </c>
      <c r="W76" s="130"/>
      <c r="X76" s="135"/>
      <c r="Y76" s="136"/>
      <c r="Z76" s="121"/>
      <c r="AB76" s="121"/>
      <c r="AC76" s="121"/>
    </row>
    <row r="77" spans="1:29" s="72" customFormat="1" ht="12.75" customHeight="1">
      <c r="A77" s="95" t="s">
        <v>3</v>
      </c>
      <c r="B77" s="101" t="s">
        <v>209</v>
      </c>
      <c r="C77" s="75"/>
      <c r="D77" s="92"/>
      <c r="F77" s="76"/>
      <c r="G77" s="93" t="s">
        <v>3</v>
      </c>
      <c r="H77" s="159" t="s">
        <v>202</v>
      </c>
      <c r="I77" s="76"/>
      <c r="J77" s="80"/>
      <c r="K77" s="78"/>
      <c r="L77" s="79"/>
      <c r="M77" s="95" t="s">
        <v>3</v>
      </c>
      <c r="N77" s="101" t="s">
        <v>222</v>
      </c>
      <c r="O77" s="75"/>
      <c r="P77" s="92"/>
      <c r="R77" s="76"/>
      <c r="S77" s="93" t="s">
        <v>3</v>
      </c>
      <c r="T77" s="159" t="s">
        <v>215</v>
      </c>
      <c r="U77" s="76"/>
      <c r="V77" s="80"/>
      <c r="W77" s="78"/>
      <c r="X77" s="135"/>
      <c r="Y77" s="136"/>
      <c r="Z77" s="121"/>
      <c r="AB77" s="121"/>
      <c r="AC77" s="121"/>
    </row>
    <row r="78" spans="1:29" s="72" customFormat="1" ht="12.75" customHeight="1">
      <c r="A78" s="96" t="s">
        <v>4</v>
      </c>
      <c r="B78" s="101" t="s">
        <v>210</v>
      </c>
      <c r="C78" s="81"/>
      <c r="D78" s="92"/>
      <c r="F78" s="82"/>
      <c r="G78" s="94" t="s">
        <v>4</v>
      </c>
      <c r="H78" s="102" t="s">
        <v>203</v>
      </c>
      <c r="I78" s="76"/>
      <c r="J78" s="80"/>
      <c r="K78" s="78"/>
      <c r="L78" s="79"/>
      <c r="M78" s="96" t="s">
        <v>4</v>
      </c>
      <c r="N78" s="101" t="s">
        <v>223</v>
      </c>
      <c r="O78" s="81"/>
      <c r="P78" s="92"/>
      <c r="R78" s="82"/>
      <c r="S78" s="94" t="s">
        <v>4</v>
      </c>
      <c r="T78" s="102" t="s">
        <v>216</v>
      </c>
      <c r="U78" s="76"/>
      <c r="V78" s="80"/>
      <c r="W78" s="78"/>
      <c r="X78" s="135"/>
      <c r="Y78" s="136"/>
      <c r="Z78" s="121"/>
      <c r="AB78" s="121"/>
      <c r="AC78" s="121"/>
    </row>
    <row r="79" spans="1:29" s="72" customFormat="1" ht="12.75" customHeight="1">
      <c r="A79" s="96" t="s">
        <v>5</v>
      </c>
      <c r="B79" s="101" t="s">
        <v>211</v>
      </c>
      <c r="C79" s="75"/>
      <c r="D79" s="92"/>
      <c r="F79" s="82"/>
      <c r="G79" s="94" t="s">
        <v>5</v>
      </c>
      <c r="H79" s="102" t="s">
        <v>133</v>
      </c>
      <c r="I79" s="76"/>
      <c r="J79" s="76"/>
      <c r="K79" s="78"/>
      <c r="L79" s="79"/>
      <c r="M79" s="96" t="s">
        <v>5</v>
      </c>
      <c r="N79" s="101" t="s">
        <v>151</v>
      </c>
      <c r="O79" s="75"/>
      <c r="P79" s="92"/>
      <c r="R79" s="82"/>
      <c r="S79" s="94" t="s">
        <v>5</v>
      </c>
      <c r="T79" s="159" t="s">
        <v>217</v>
      </c>
      <c r="U79" s="76"/>
      <c r="V79" s="76"/>
      <c r="W79" s="78"/>
      <c r="X79" s="135"/>
      <c r="Y79" s="136"/>
      <c r="Z79" s="121"/>
      <c r="AB79" s="121"/>
      <c r="AC79" s="121"/>
    </row>
    <row r="80" spans="1:29" s="72" customFormat="1" ht="12.75" customHeight="1">
      <c r="A80" s="95" t="s">
        <v>6</v>
      </c>
      <c r="B80" s="101" t="s">
        <v>123</v>
      </c>
      <c r="C80" s="81"/>
      <c r="D80" s="92"/>
      <c r="F80" s="76"/>
      <c r="G80" s="93" t="s">
        <v>6</v>
      </c>
      <c r="H80" s="102" t="s">
        <v>204</v>
      </c>
      <c r="I80" s="108"/>
      <c r="J80" s="109" t="s">
        <v>61</v>
      </c>
      <c r="K80" s="110"/>
      <c r="L80" s="79"/>
      <c r="M80" s="95" t="s">
        <v>6</v>
      </c>
      <c r="N80" s="101" t="s">
        <v>224</v>
      </c>
      <c r="O80" s="81"/>
      <c r="P80" s="92"/>
      <c r="R80" s="76"/>
      <c r="S80" s="93" t="s">
        <v>6</v>
      </c>
      <c r="T80" s="102" t="s">
        <v>218</v>
      </c>
      <c r="U80" s="108"/>
      <c r="V80" s="109" t="s">
        <v>61</v>
      </c>
      <c r="W80" s="110"/>
      <c r="X80" s="135"/>
      <c r="Y80" s="137"/>
      <c r="Z80" s="122"/>
      <c r="AB80" s="122"/>
      <c r="AC80" s="122"/>
    </row>
    <row r="81" spans="1:29" s="72" customFormat="1" ht="12.75" customHeight="1">
      <c r="A81" s="97"/>
      <c r="B81" s="81"/>
      <c r="C81" s="93"/>
      <c r="D81" s="92"/>
      <c r="E81" s="93" t="s">
        <v>3</v>
      </c>
      <c r="F81" s="100" t="s">
        <v>205</v>
      </c>
      <c r="G81" s="76"/>
      <c r="H81" s="98"/>
      <c r="I81" s="111" t="s">
        <v>1</v>
      </c>
      <c r="J81" s="156" t="s">
        <v>405</v>
      </c>
      <c r="K81" s="110"/>
      <c r="L81" s="79"/>
      <c r="M81" s="97"/>
      <c r="N81" s="81"/>
      <c r="O81" s="93"/>
      <c r="P81" s="92"/>
      <c r="Q81" s="93" t="s">
        <v>3</v>
      </c>
      <c r="R81" s="100" t="s">
        <v>219</v>
      </c>
      <c r="S81" s="76"/>
      <c r="T81" s="98"/>
      <c r="U81" s="111" t="s">
        <v>1</v>
      </c>
      <c r="V81" s="156" t="s">
        <v>409</v>
      </c>
      <c r="W81" s="110"/>
      <c r="X81" s="135"/>
      <c r="Y81" s="137"/>
      <c r="Z81" s="122"/>
      <c r="AB81" s="122"/>
      <c r="AC81" s="122"/>
    </row>
    <row r="82" spans="1:29" s="72" customFormat="1" ht="12.75" customHeight="1">
      <c r="A82" s="73"/>
      <c r="B82" s="107" t="s">
        <v>60</v>
      </c>
      <c r="C82" s="75"/>
      <c r="D82" s="92"/>
      <c r="E82" s="94" t="s">
        <v>4</v>
      </c>
      <c r="F82" s="100" t="s">
        <v>206</v>
      </c>
      <c r="G82" s="76"/>
      <c r="H82" s="77"/>
      <c r="I82" s="111" t="s">
        <v>54</v>
      </c>
      <c r="J82" s="118" t="s">
        <v>407</v>
      </c>
      <c r="K82" s="110"/>
      <c r="L82" s="79"/>
      <c r="M82" s="73"/>
      <c r="N82" s="107" t="s">
        <v>60</v>
      </c>
      <c r="O82" s="75"/>
      <c r="P82" s="92"/>
      <c r="Q82" s="94" t="s">
        <v>4</v>
      </c>
      <c r="R82" s="100" t="s">
        <v>220</v>
      </c>
      <c r="S82" s="76"/>
      <c r="T82" s="77"/>
      <c r="U82" s="111" t="s">
        <v>54</v>
      </c>
      <c r="V82" s="118" t="s">
        <v>409</v>
      </c>
      <c r="W82" s="110"/>
      <c r="X82" s="135"/>
      <c r="Y82" s="137"/>
      <c r="Z82" s="122"/>
      <c r="AB82" s="122"/>
      <c r="AC82" s="122"/>
    </row>
    <row r="83" spans="1:29" s="72" customFormat="1" ht="12.75" customHeight="1">
      <c r="A83" s="73"/>
      <c r="B83" s="107" t="s">
        <v>408</v>
      </c>
      <c r="C83" s="75"/>
      <c r="D83" s="92"/>
      <c r="E83" s="94" t="s">
        <v>5</v>
      </c>
      <c r="F83" s="100" t="s">
        <v>207</v>
      </c>
      <c r="G83" s="80"/>
      <c r="H83" s="77"/>
      <c r="I83" s="111" t="s">
        <v>0</v>
      </c>
      <c r="J83" s="118" t="s">
        <v>406</v>
      </c>
      <c r="K83" s="110"/>
      <c r="L83" s="79"/>
      <c r="M83" s="73"/>
      <c r="N83" s="107" t="s">
        <v>411</v>
      </c>
      <c r="O83" s="75"/>
      <c r="P83" s="92"/>
      <c r="Q83" s="94" t="s">
        <v>5</v>
      </c>
      <c r="R83" s="100" t="s">
        <v>221</v>
      </c>
      <c r="S83" s="80"/>
      <c r="T83" s="77"/>
      <c r="U83" s="111" t="s">
        <v>0</v>
      </c>
      <c r="V83" s="118" t="s">
        <v>410</v>
      </c>
      <c r="W83" s="110"/>
      <c r="X83" s="135"/>
      <c r="Y83" s="137"/>
      <c r="Z83" s="122"/>
      <c r="AB83" s="122"/>
      <c r="AC83" s="122"/>
    </row>
    <row r="84" spans="1:29" s="72" customFormat="1" ht="12.75" customHeight="1">
      <c r="A84" s="83"/>
      <c r="B84" s="84"/>
      <c r="C84" s="84"/>
      <c r="D84" s="92"/>
      <c r="E84" s="93" t="s">
        <v>6</v>
      </c>
      <c r="F84" s="101" t="s">
        <v>208</v>
      </c>
      <c r="G84" s="84"/>
      <c r="H84" s="84"/>
      <c r="I84" s="112" t="s">
        <v>2</v>
      </c>
      <c r="J84" s="118" t="s">
        <v>406</v>
      </c>
      <c r="K84" s="113"/>
      <c r="L84" s="85"/>
      <c r="M84" s="83"/>
      <c r="N84" s="84"/>
      <c r="O84" s="84"/>
      <c r="P84" s="92"/>
      <c r="Q84" s="93" t="s">
        <v>6</v>
      </c>
      <c r="R84" s="101" t="s">
        <v>175</v>
      </c>
      <c r="S84" s="84"/>
      <c r="T84" s="84"/>
      <c r="U84" s="112" t="s">
        <v>2</v>
      </c>
      <c r="V84" s="118" t="s">
        <v>410</v>
      </c>
      <c r="W84" s="113"/>
      <c r="X84" s="135"/>
      <c r="Y84" s="138"/>
      <c r="Z84" s="123"/>
      <c r="AB84" s="123"/>
      <c r="AC84" s="123"/>
    </row>
    <row r="85" spans="1:29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  <c r="Y85" s="134"/>
      <c r="Z85" s="120"/>
      <c r="AB85" s="120"/>
      <c r="AC85" s="120"/>
    </row>
    <row r="86" spans="1:31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  <c r="X86" s="139" t="s">
        <v>68</v>
      </c>
      <c r="Y86" s="140"/>
      <c r="Z86" s="162" t="s">
        <v>62</v>
      </c>
      <c r="AA86" s="164" t="s">
        <v>64</v>
      </c>
      <c r="AB86" s="160" t="s">
        <v>65</v>
      </c>
      <c r="AC86" s="162" t="s">
        <v>63</v>
      </c>
      <c r="AD86" s="164" t="s">
        <v>64</v>
      </c>
      <c r="AE86" s="160" t="s">
        <v>65</v>
      </c>
    </row>
    <row r="87" spans="1:31" ht="12.75">
      <c r="A87" s="42" t="s">
        <v>23</v>
      </c>
      <c r="B87" s="89" t="s">
        <v>24</v>
      </c>
      <c r="C87" s="90" t="s">
        <v>25</v>
      </c>
      <c r="D87" s="91" t="s">
        <v>26</v>
      </c>
      <c r="E87" s="91" t="s">
        <v>27</v>
      </c>
      <c r="F87" s="9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9" t="s">
        <v>24</v>
      </c>
      <c r="O87" s="90" t="s">
        <v>25</v>
      </c>
      <c r="P87" s="91" t="s">
        <v>26</v>
      </c>
      <c r="Q87" s="91" t="s">
        <v>27</v>
      </c>
      <c r="R87" s="91"/>
      <c r="S87" s="44" t="s">
        <v>25</v>
      </c>
      <c r="T87" s="44" t="s">
        <v>22</v>
      </c>
      <c r="U87" s="43"/>
      <c r="V87" s="42" t="s">
        <v>24</v>
      </c>
      <c r="W87" s="42"/>
      <c r="X87" s="141" t="s">
        <v>25</v>
      </c>
      <c r="Y87" s="142" t="s">
        <v>22</v>
      </c>
      <c r="Z87" s="163"/>
      <c r="AA87" s="165"/>
      <c r="AB87" s="161"/>
      <c r="AC87" s="163"/>
      <c r="AD87" s="165"/>
      <c r="AE87" s="161"/>
    </row>
    <row r="88" spans="1:31" ht="16.5" customHeight="1">
      <c r="A88" s="146">
        <v>1.125</v>
      </c>
      <c r="B88" s="147">
        <v>3</v>
      </c>
      <c r="C88" s="148">
        <v>5</v>
      </c>
      <c r="D88" s="149" t="s">
        <v>101</v>
      </c>
      <c r="E88" s="150" t="s">
        <v>0</v>
      </c>
      <c r="F88" s="151">
        <v>8</v>
      </c>
      <c r="G88" s="152">
        <v>100</v>
      </c>
      <c r="H88" s="152"/>
      <c r="I88" s="153">
        <v>6</v>
      </c>
      <c r="J88" s="154">
        <v>3</v>
      </c>
      <c r="K88" s="45">
        <v>-1.125</v>
      </c>
      <c r="L88" s="12"/>
      <c r="M88" s="146">
        <v>4.5</v>
      </c>
      <c r="N88" s="147">
        <v>6</v>
      </c>
      <c r="O88" s="148">
        <v>5</v>
      </c>
      <c r="P88" s="149" t="s">
        <v>94</v>
      </c>
      <c r="Q88" s="150" t="s">
        <v>1</v>
      </c>
      <c r="R88" s="151">
        <v>7</v>
      </c>
      <c r="S88" s="152">
        <v>90</v>
      </c>
      <c r="T88" s="152"/>
      <c r="U88" s="153">
        <v>6</v>
      </c>
      <c r="V88" s="154">
        <v>0</v>
      </c>
      <c r="W88" s="45">
        <v>-4.5</v>
      </c>
      <c r="X88" s="143">
        <f>A88+M88+A111</f>
        <v>5.625</v>
      </c>
      <c r="Y88" s="144">
        <f>K88+W88+K111</f>
        <v>-5.625</v>
      </c>
      <c r="Z88" s="119">
        <f>O88</f>
        <v>5</v>
      </c>
      <c r="AA88" s="124">
        <f>IF(AND(G88&gt;0,G88&lt;1),2*G88,MATCH(A88,{-40000,-0.4999999999,0.5,40000},1)-1)+IF(AND(S88&gt;0,S88&lt;1),2*S88,MATCH(M88,{-40000,-0.4999999999,0.5,40000},1)-1)+IF(AND(G111&gt;0,G111&lt;1),2*G111,MATCH(A111,{-40000,-0.4999999999,0.5,40000},1)-1)</f>
        <v>5</v>
      </c>
      <c r="AB88" s="124">
        <f>MATCH(X88,{-40000,-9.9999999999,-6.9999999999,-2.9999999999,3,7,10,40000},1)/2-0.5</f>
        <v>2</v>
      </c>
      <c r="AC88" s="119">
        <f>U88</f>
        <v>6</v>
      </c>
      <c r="AD88" s="124">
        <f>IF(AND(H88&gt;0,H88&lt;1),2*H88,MATCH(K88,{-40000,-0.4999999999,0.5,40000},1)-1)+IF(AND(T88&gt;0,T88&lt;1),2*T88,MATCH(W88,{-40000,-0.4999999999,0.5,40000},1)-1)+IF(AND(H111&gt;0,H111&lt;1),2*H111,MATCH(K111,{-40000,-0.4999999999,0.5,40000},1)-1)</f>
        <v>1</v>
      </c>
      <c r="AE88" s="124">
        <f>MATCH(Y88,{-40000,-9.9999999999,-6.9999999999,-2.9999999999,3,7,10,40000},1)/2-0.5</f>
        <v>1</v>
      </c>
    </row>
    <row r="89" spans="1:31" ht="16.5" customHeight="1">
      <c r="A89" s="146">
        <v>3.875</v>
      </c>
      <c r="B89" s="147">
        <v>6</v>
      </c>
      <c r="C89" s="148">
        <v>4</v>
      </c>
      <c r="D89" s="149" t="s">
        <v>102</v>
      </c>
      <c r="E89" s="150" t="s">
        <v>0</v>
      </c>
      <c r="F89" s="151">
        <v>8</v>
      </c>
      <c r="G89" s="152">
        <v>200</v>
      </c>
      <c r="H89" s="152"/>
      <c r="I89" s="153">
        <v>8</v>
      </c>
      <c r="J89" s="154">
        <v>0</v>
      </c>
      <c r="K89" s="45">
        <v>-3.875</v>
      </c>
      <c r="L89" s="12"/>
      <c r="M89" s="146">
        <v>-1.875</v>
      </c>
      <c r="N89" s="147">
        <v>1</v>
      </c>
      <c r="O89" s="148">
        <v>4</v>
      </c>
      <c r="P89" s="149" t="s">
        <v>103</v>
      </c>
      <c r="Q89" s="150" t="s">
        <v>2</v>
      </c>
      <c r="R89" s="151">
        <v>9</v>
      </c>
      <c r="S89" s="152"/>
      <c r="T89" s="152">
        <v>140</v>
      </c>
      <c r="U89" s="153">
        <v>8</v>
      </c>
      <c r="V89" s="154">
        <v>5</v>
      </c>
      <c r="W89" s="45">
        <v>1.875</v>
      </c>
      <c r="X89" s="143">
        <f>A89+M89+A112</f>
        <v>2</v>
      </c>
      <c r="Y89" s="144">
        <f>K89+W89+K112</f>
        <v>-2</v>
      </c>
      <c r="Z89" s="119">
        <f>O89</f>
        <v>4</v>
      </c>
      <c r="AA89" s="124">
        <f>IF(AND(G89&gt;0,G89&lt;1),2*G89,MATCH(A89,{-40000,-0.4999999999,0.5,40000},1)-1)+IF(AND(S89&gt;0,S89&lt;1),2*S89,MATCH(M89,{-40000,-0.4999999999,0.5,40000},1)-1)+IF(AND(G112&gt;0,G112&lt;1),2*G112,MATCH(A112,{-40000,-0.4999999999,0.5,40000},1)-1)</f>
        <v>3</v>
      </c>
      <c r="AB89" s="124">
        <f>MATCH(X89,{-40000,-9.9999999999,-6.9999999999,-2.9999999999,3,7,10,40000},1)/2-0.5</f>
        <v>1.5</v>
      </c>
      <c r="AC89" s="119">
        <f>U89</f>
        <v>8</v>
      </c>
      <c r="AD89" s="124">
        <f>IF(AND(H89&gt;0,H89&lt;1),2*H89,MATCH(K89,{-40000,-0.4999999999,0.5,40000},1)-1)+IF(AND(T89&gt;0,T89&lt;1),2*T89,MATCH(W89,{-40000,-0.4999999999,0.5,40000},1)-1)+IF(AND(H112&gt;0,H112&lt;1),2*H112,MATCH(K112,{-40000,-0.4999999999,0.5,40000},1)-1)</f>
        <v>3</v>
      </c>
      <c r="AE89" s="124">
        <f>MATCH(Y89,{-40000,-9.9999999999,-6.9999999999,-2.9999999999,3,7,10,40000},1)/2-0.5</f>
        <v>1.5</v>
      </c>
    </row>
    <row r="90" spans="1:31" ht="16.5" customHeight="1">
      <c r="A90" s="146">
        <v>-10.625</v>
      </c>
      <c r="B90" s="147">
        <v>0</v>
      </c>
      <c r="C90" s="148">
        <v>2</v>
      </c>
      <c r="D90" s="149" t="s">
        <v>93</v>
      </c>
      <c r="E90" s="150" t="s">
        <v>2</v>
      </c>
      <c r="F90" s="151">
        <v>9</v>
      </c>
      <c r="G90" s="152"/>
      <c r="H90" s="152">
        <v>600</v>
      </c>
      <c r="I90" s="153">
        <v>3</v>
      </c>
      <c r="J90" s="154">
        <v>6</v>
      </c>
      <c r="K90" s="45">
        <v>10.625</v>
      </c>
      <c r="L90" s="12"/>
      <c r="M90" s="146">
        <v>1</v>
      </c>
      <c r="N90" s="147">
        <v>4</v>
      </c>
      <c r="O90" s="148">
        <v>2</v>
      </c>
      <c r="P90" s="149" t="s">
        <v>99</v>
      </c>
      <c r="Q90" s="150" t="s">
        <v>54</v>
      </c>
      <c r="R90" s="151">
        <v>7</v>
      </c>
      <c r="S90" s="152"/>
      <c r="T90" s="152">
        <v>50</v>
      </c>
      <c r="U90" s="153">
        <v>3</v>
      </c>
      <c r="V90" s="154">
        <v>2</v>
      </c>
      <c r="W90" s="45">
        <v>-1</v>
      </c>
      <c r="X90" s="143">
        <f>A90+M90+A113</f>
        <v>-9.625</v>
      </c>
      <c r="Y90" s="144">
        <f>K90+W90+K113</f>
        <v>9.625</v>
      </c>
      <c r="Z90" s="119">
        <f>O90</f>
        <v>2</v>
      </c>
      <c r="AA90" s="124">
        <f>IF(AND(G90&gt;0,G90&lt;1),2*G90,MATCH(A90,{-40000,-0.4999999999,0.5,40000},1)-1)+IF(AND(S90&gt;0,S90&lt;1),2*S90,MATCH(M90,{-40000,-0.4999999999,0.5,40000},1)-1)+IF(AND(G113&gt;0,G113&lt;1),2*G113,MATCH(A113,{-40000,-0.4999999999,0.5,40000},1)-1)</f>
        <v>3</v>
      </c>
      <c r="AB90" s="124">
        <f>MATCH(X90,{-40000,-9.9999999999,-6.9999999999,-2.9999999999,3,7,10,40000},1)/2-0.5</f>
        <v>0.5</v>
      </c>
      <c r="AC90" s="119">
        <f>U90</f>
        <v>3</v>
      </c>
      <c r="AD90" s="124">
        <f>IF(AND(H90&gt;0,H90&lt;1),2*H90,MATCH(K90,{-40000,-0.4999999999,0.5,40000},1)-1)+IF(AND(T90&gt;0,T90&lt;1),2*T90,MATCH(W90,{-40000,-0.4999999999,0.5,40000},1)-1)+IF(AND(H113&gt;0,H113&lt;1),2*H113,MATCH(K113,{-40000,-0.4999999999,0.5,40000},1)-1)</f>
        <v>3</v>
      </c>
      <c r="AE90" s="124">
        <f>MATCH(Y90,{-40000,-9.9999999999,-6.9999999999,-2.9999999999,3,7,10,40000},1)/2-0.5</f>
        <v>2.5</v>
      </c>
    </row>
    <row r="91" spans="1:31" ht="16.5" customHeight="1">
      <c r="A91" s="146">
        <v>1.125</v>
      </c>
      <c r="B91" s="147">
        <v>3</v>
      </c>
      <c r="C91" s="148">
        <v>7</v>
      </c>
      <c r="D91" s="149" t="s">
        <v>102</v>
      </c>
      <c r="E91" s="150" t="s">
        <v>0</v>
      </c>
      <c r="F91" s="151">
        <v>9</v>
      </c>
      <c r="G91" s="152">
        <v>100</v>
      </c>
      <c r="H91" s="152"/>
      <c r="I91" s="153">
        <v>1</v>
      </c>
      <c r="J91" s="154">
        <v>3</v>
      </c>
      <c r="K91" s="45">
        <v>-1.125</v>
      </c>
      <c r="L91" s="12"/>
      <c r="M91" s="146">
        <v>-1.875</v>
      </c>
      <c r="N91" s="147">
        <v>1</v>
      </c>
      <c r="O91" s="148">
        <v>7</v>
      </c>
      <c r="P91" s="149" t="s">
        <v>103</v>
      </c>
      <c r="Q91" s="150" t="s">
        <v>2</v>
      </c>
      <c r="R91" s="151">
        <v>9</v>
      </c>
      <c r="S91" s="152"/>
      <c r="T91" s="152">
        <v>140</v>
      </c>
      <c r="U91" s="153">
        <v>1</v>
      </c>
      <c r="V91" s="154">
        <v>5</v>
      </c>
      <c r="W91" s="45">
        <v>1.875</v>
      </c>
      <c r="X91" s="143">
        <f>A91+M91+A114</f>
        <v>-0.75</v>
      </c>
      <c r="Y91" s="144">
        <f>K91+W91+K114</f>
        <v>0.75</v>
      </c>
      <c r="Z91" s="119">
        <f>O91</f>
        <v>7</v>
      </c>
      <c r="AA91" s="124">
        <f>IF(AND(G91&gt;0,G91&lt;1),2*G91,MATCH(A91,{-40000,-0.4999999999,0.5,40000},1)-1)+IF(AND(S91&gt;0,S91&lt;1),2*S91,MATCH(M91,{-40000,-0.4999999999,0.5,40000},1)-1)+IF(AND(G114&gt;0,G114&lt;1),2*G114,MATCH(A114,{-40000,-0.4999999999,0.5,40000},1)-1)</f>
        <v>3</v>
      </c>
      <c r="AB91" s="124">
        <f>MATCH(X91,{-40000,-9.9999999999,-6.9999999999,-2.9999999999,3,7,10,40000},1)/2-0.5</f>
        <v>1.5</v>
      </c>
      <c r="AC91" s="119">
        <f>U91</f>
        <v>1</v>
      </c>
      <c r="AD91" s="124">
        <f>IF(AND(H91&gt;0,H91&lt;1),2*H91,MATCH(K91,{-40000,-0.4999999999,0.5,40000},1)-1)+IF(AND(T91&gt;0,T91&lt;1),2*T91,MATCH(W91,{-40000,-0.4999999999,0.5,40000},1)-1)+IF(AND(H114&gt;0,H114&lt;1),2*H114,MATCH(K114,{-40000,-0.4999999999,0.5,40000},1)-1)</f>
        <v>3</v>
      </c>
      <c r="AE91" s="124">
        <f>MATCH(Y91,{-40000,-9.9999999999,-6.9999999999,-2.9999999999,3,7,10,40000},1)/2-0.5</f>
        <v>1.5</v>
      </c>
    </row>
    <row r="92" spans="1:29" s="72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  <c r="X92" s="135"/>
      <c r="Y92" s="133"/>
      <c r="Z92" s="13"/>
      <c r="AB92" s="13"/>
      <c r="AC92" s="13"/>
    </row>
    <row r="93" spans="1:29" s="72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  <c r="X93" s="135"/>
      <c r="Y93" s="133"/>
      <c r="Z93" s="11"/>
      <c r="AB93" s="11"/>
      <c r="AC93" s="11"/>
    </row>
    <row r="94" spans="1:29" s="72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  <c r="X94" s="135"/>
      <c r="Y94" s="133"/>
      <c r="Z94" s="11"/>
      <c r="AB94" s="11"/>
      <c r="AC94" s="11"/>
    </row>
    <row r="95" spans="1:29" s="72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  <c r="X95" s="135"/>
      <c r="Y95" s="134"/>
      <c r="Z95" s="120"/>
      <c r="AB95" s="120"/>
      <c r="AC95" s="120"/>
    </row>
    <row r="96" spans="1:29" s="72" customFormat="1" ht="12.75" customHeight="1">
      <c r="A96" s="73"/>
      <c r="B96" s="74"/>
      <c r="C96" s="75"/>
      <c r="D96" s="92"/>
      <c r="E96" s="93" t="s">
        <v>3</v>
      </c>
      <c r="F96" s="100" t="s">
        <v>151</v>
      </c>
      <c r="G96" s="76"/>
      <c r="H96" s="77"/>
      <c r="I96" s="77"/>
      <c r="J96" s="127"/>
      <c r="K96" s="78"/>
      <c r="L96" s="79"/>
      <c r="M96" s="73"/>
      <c r="N96" s="74"/>
      <c r="O96" s="75"/>
      <c r="P96" s="92"/>
      <c r="Q96" s="93" t="s">
        <v>3</v>
      </c>
      <c r="R96" s="100" t="s">
        <v>238</v>
      </c>
      <c r="S96" s="76"/>
      <c r="T96" s="77"/>
      <c r="U96" s="77"/>
      <c r="V96" s="127"/>
      <c r="W96" s="78"/>
      <c r="X96" s="135"/>
      <c r="Y96" s="136"/>
      <c r="Z96" s="121"/>
      <c r="AB96" s="121"/>
      <c r="AC96" s="121"/>
    </row>
    <row r="97" spans="1:29" s="72" customFormat="1" ht="12.75" customHeight="1">
      <c r="A97" s="73"/>
      <c r="B97" s="74"/>
      <c r="C97" s="75"/>
      <c r="D97" s="92"/>
      <c r="E97" s="94" t="s">
        <v>4</v>
      </c>
      <c r="F97" s="100" t="s">
        <v>225</v>
      </c>
      <c r="G97" s="80"/>
      <c r="H97" s="77"/>
      <c r="I97" s="128"/>
      <c r="J97" s="12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19.1</v>
      </c>
      <c r="K97" s="130"/>
      <c r="L97" s="79"/>
      <c r="M97" s="73"/>
      <c r="N97" s="74"/>
      <c r="O97" s="75"/>
      <c r="P97" s="92"/>
      <c r="Q97" s="94" t="s">
        <v>4</v>
      </c>
      <c r="R97" s="100" t="s">
        <v>239</v>
      </c>
      <c r="S97" s="80"/>
      <c r="T97" s="77"/>
      <c r="U97" s="128"/>
      <c r="V97" s="129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10.1</v>
      </c>
      <c r="W97" s="130"/>
      <c r="X97" s="135"/>
      <c r="Y97" s="136"/>
      <c r="Z97" s="121"/>
      <c r="AB97" s="121"/>
      <c r="AC97" s="121"/>
    </row>
    <row r="98" spans="1:29" s="72" customFormat="1" ht="12.75" customHeight="1">
      <c r="A98" s="73"/>
      <c r="B98" s="74"/>
      <c r="C98" s="75"/>
      <c r="D98" s="92"/>
      <c r="E98" s="94" t="s">
        <v>5</v>
      </c>
      <c r="F98" s="100" t="s">
        <v>226</v>
      </c>
      <c r="G98" s="76"/>
      <c r="H98" s="77"/>
      <c r="I98" s="131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7.1</v>
      </c>
      <c r="J98" s="129" t="str">
        <f>IF(J97="","","+")</f>
        <v>+</v>
      </c>
      <c r="K98" s="132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9.1</v>
      </c>
      <c r="L98" s="79"/>
      <c r="M98" s="73"/>
      <c r="N98" s="74"/>
      <c r="O98" s="75"/>
      <c r="P98" s="92"/>
      <c r="Q98" s="94" t="s">
        <v>5</v>
      </c>
      <c r="R98" s="100" t="s">
        <v>240</v>
      </c>
      <c r="S98" s="76"/>
      <c r="T98" s="77"/>
      <c r="U98" s="131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6.1</v>
      </c>
      <c r="V98" s="129" t="str">
        <f>IF(V97="","","+")</f>
        <v>+</v>
      </c>
      <c r="W98" s="132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20.1</v>
      </c>
      <c r="X98" s="135"/>
      <c r="Y98" s="136"/>
      <c r="Z98" s="121"/>
      <c r="AB98" s="121"/>
      <c r="AC98" s="121"/>
    </row>
    <row r="99" spans="1:29" s="72" customFormat="1" ht="12.75" customHeight="1">
      <c r="A99" s="73"/>
      <c r="B99" s="74"/>
      <c r="C99" s="75"/>
      <c r="D99" s="92"/>
      <c r="E99" s="93" t="s">
        <v>6</v>
      </c>
      <c r="F99" s="100" t="s">
        <v>227</v>
      </c>
      <c r="G99" s="76"/>
      <c r="H99" s="77"/>
      <c r="I99" s="128"/>
      <c r="J99" s="129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5.1</v>
      </c>
      <c r="K99" s="130"/>
      <c r="L99" s="79"/>
      <c r="M99" s="73"/>
      <c r="N99" s="74"/>
      <c r="O99" s="75"/>
      <c r="P99" s="92"/>
      <c r="Q99" s="93" t="s">
        <v>6</v>
      </c>
      <c r="R99" s="100" t="s">
        <v>241</v>
      </c>
      <c r="S99" s="76"/>
      <c r="T99" s="77"/>
      <c r="U99" s="128"/>
      <c r="V99" s="129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4.1</v>
      </c>
      <c r="W99" s="130"/>
      <c r="X99" s="135"/>
      <c r="Y99" s="136"/>
      <c r="Z99" s="121"/>
      <c r="AB99" s="121"/>
      <c r="AC99" s="121"/>
    </row>
    <row r="100" spans="1:29" s="72" customFormat="1" ht="12.75" customHeight="1">
      <c r="A100" s="95" t="s">
        <v>3</v>
      </c>
      <c r="B100" s="101" t="s">
        <v>234</v>
      </c>
      <c r="C100" s="75"/>
      <c r="D100" s="92"/>
      <c r="F100" s="76"/>
      <c r="G100" s="93" t="s">
        <v>3</v>
      </c>
      <c r="H100" s="102" t="s">
        <v>228</v>
      </c>
      <c r="I100" s="76"/>
      <c r="J100" s="80"/>
      <c r="K100" s="78"/>
      <c r="L100" s="79"/>
      <c r="M100" s="95" t="s">
        <v>3</v>
      </c>
      <c r="N100" s="101" t="s">
        <v>249</v>
      </c>
      <c r="O100" s="75"/>
      <c r="P100" s="92"/>
      <c r="R100" s="76"/>
      <c r="S100" s="93" t="s">
        <v>3</v>
      </c>
      <c r="T100" s="102" t="s">
        <v>242</v>
      </c>
      <c r="U100" s="76"/>
      <c r="V100" s="80"/>
      <c r="W100" s="78"/>
      <c r="X100" s="135"/>
      <c r="Y100" s="136"/>
      <c r="Z100" s="121"/>
      <c r="AB100" s="121"/>
      <c r="AC100" s="121"/>
    </row>
    <row r="101" spans="1:29" s="72" customFormat="1" ht="12.75" customHeight="1">
      <c r="A101" s="96" t="s">
        <v>4</v>
      </c>
      <c r="B101" s="101" t="s">
        <v>235</v>
      </c>
      <c r="C101" s="81"/>
      <c r="D101" s="92"/>
      <c r="F101" s="82"/>
      <c r="G101" s="94" t="s">
        <v>4</v>
      </c>
      <c r="H101" s="102" t="s">
        <v>139</v>
      </c>
      <c r="I101" s="76"/>
      <c r="J101" s="80"/>
      <c r="K101" s="78"/>
      <c r="L101" s="79"/>
      <c r="M101" s="96" t="s">
        <v>4</v>
      </c>
      <c r="N101" s="158" t="s">
        <v>215</v>
      </c>
      <c r="O101" s="81"/>
      <c r="P101" s="92"/>
      <c r="R101" s="82"/>
      <c r="S101" s="94" t="s">
        <v>4</v>
      </c>
      <c r="T101" s="102" t="s">
        <v>243</v>
      </c>
      <c r="U101" s="76"/>
      <c r="V101" s="80"/>
      <c r="W101" s="78"/>
      <c r="X101" s="135"/>
      <c r="Y101" s="136"/>
      <c r="Z101" s="121"/>
      <c r="AB101" s="121"/>
      <c r="AC101" s="121"/>
    </row>
    <row r="102" spans="1:29" s="72" customFormat="1" ht="12.75" customHeight="1">
      <c r="A102" s="96" t="s">
        <v>5</v>
      </c>
      <c r="B102" s="101" t="s">
        <v>236</v>
      </c>
      <c r="C102" s="75"/>
      <c r="D102" s="92"/>
      <c r="F102" s="82"/>
      <c r="G102" s="94" t="s">
        <v>5</v>
      </c>
      <c r="H102" s="102" t="s">
        <v>190</v>
      </c>
      <c r="I102" s="76"/>
      <c r="J102" s="76"/>
      <c r="K102" s="78"/>
      <c r="L102" s="79"/>
      <c r="M102" s="96" t="s">
        <v>5</v>
      </c>
      <c r="N102" s="101" t="s">
        <v>250</v>
      </c>
      <c r="O102" s="75"/>
      <c r="P102" s="92"/>
      <c r="R102" s="82"/>
      <c r="S102" s="94" t="s">
        <v>5</v>
      </c>
      <c r="T102" s="102" t="s">
        <v>244</v>
      </c>
      <c r="U102" s="76"/>
      <c r="V102" s="76"/>
      <c r="W102" s="78"/>
      <c r="X102" s="135"/>
      <c r="Y102" s="136"/>
      <c r="Z102" s="121"/>
      <c r="AB102" s="121"/>
      <c r="AC102" s="121"/>
    </row>
    <row r="103" spans="1:29" s="72" customFormat="1" ht="12.75" customHeight="1">
      <c r="A103" s="95" t="s">
        <v>6</v>
      </c>
      <c r="B103" s="101" t="s">
        <v>237</v>
      </c>
      <c r="C103" s="81"/>
      <c r="D103" s="92"/>
      <c r="F103" s="76"/>
      <c r="G103" s="93" t="s">
        <v>6</v>
      </c>
      <c r="H103" s="102" t="s">
        <v>229</v>
      </c>
      <c r="I103" s="108"/>
      <c r="J103" s="109" t="s">
        <v>61</v>
      </c>
      <c r="K103" s="110"/>
      <c r="L103" s="79"/>
      <c r="M103" s="95" t="s">
        <v>6</v>
      </c>
      <c r="N103" s="158" t="s">
        <v>251</v>
      </c>
      <c r="O103" s="81"/>
      <c r="P103" s="92"/>
      <c r="R103" s="76"/>
      <c r="S103" s="93" t="s">
        <v>6</v>
      </c>
      <c r="T103" s="102" t="s">
        <v>245</v>
      </c>
      <c r="U103" s="108"/>
      <c r="V103" s="109" t="s">
        <v>61</v>
      </c>
      <c r="W103" s="110"/>
      <c r="X103" s="135"/>
      <c r="Y103" s="137"/>
      <c r="Z103" s="122"/>
      <c r="AB103" s="122"/>
      <c r="AC103" s="122"/>
    </row>
    <row r="104" spans="1:29" s="72" customFormat="1" ht="12.75" customHeight="1">
      <c r="A104" s="97"/>
      <c r="B104" s="81"/>
      <c r="C104" s="93"/>
      <c r="D104" s="92"/>
      <c r="E104" s="93" t="s">
        <v>3</v>
      </c>
      <c r="F104" s="157" t="s">
        <v>230</v>
      </c>
      <c r="G104" s="76"/>
      <c r="H104" s="98"/>
      <c r="I104" s="111" t="s">
        <v>1</v>
      </c>
      <c r="J104" s="156" t="s">
        <v>412</v>
      </c>
      <c r="K104" s="110"/>
      <c r="L104" s="79"/>
      <c r="M104" s="97"/>
      <c r="N104" s="81"/>
      <c r="O104" s="93"/>
      <c r="P104" s="92"/>
      <c r="Q104" s="93" t="s">
        <v>3</v>
      </c>
      <c r="R104" s="100" t="s">
        <v>246</v>
      </c>
      <c r="S104" s="76"/>
      <c r="T104" s="98"/>
      <c r="U104" s="111" t="s">
        <v>1</v>
      </c>
      <c r="V104" s="156" t="s">
        <v>416</v>
      </c>
      <c r="W104" s="110"/>
      <c r="X104" s="135"/>
      <c r="Y104" s="137"/>
      <c r="Z104" s="122"/>
      <c r="AB104" s="122"/>
      <c r="AC104" s="122"/>
    </row>
    <row r="105" spans="1:29" s="72" customFormat="1" ht="12.75" customHeight="1">
      <c r="A105" s="73"/>
      <c r="B105" s="107" t="s">
        <v>60</v>
      </c>
      <c r="C105" s="75"/>
      <c r="D105" s="92"/>
      <c r="E105" s="94" t="s">
        <v>4</v>
      </c>
      <c r="F105" s="157" t="s">
        <v>231</v>
      </c>
      <c r="G105" s="76"/>
      <c r="H105" s="77"/>
      <c r="I105" s="111" t="s">
        <v>54</v>
      </c>
      <c r="J105" s="118" t="s">
        <v>414</v>
      </c>
      <c r="K105" s="110"/>
      <c r="L105" s="79"/>
      <c r="M105" s="73"/>
      <c r="N105" s="107" t="s">
        <v>60</v>
      </c>
      <c r="O105" s="75"/>
      <c r="P105" s="92"/>
      <c r="Q105" s="94" t="s">
        <v>4</v>
      </c>
      <c r="R105" s="100" t="s">
        <v>247</v>
      </c>
      <c r="S105" s="76"/>
      <c r="T105" s="77"/>
      <c r="U105" s="111" t="s">
        <v>54</v>
      </c>
      <c r="V105" s="118" t="s">
        <v>416</v>
      </c>
      <c r="W105" s="110"/>
      <c r="X105" s="135"/>
      <c r="Y105" s="137"/>
      <c r="Z105" s="122"/>
      <c r="AB105" s="122"/>
      <c r="AC105" s="122"/>
    </row>
    <row r="106" spans="1:29" s="72" customFormat="1" ht="12.75" customHeight="1">
      <c r="A106" s="73"/>
      <c r="B106" s="107" t="s">
        <v>415</v>
      </c>
      <c r="C106" s="75"/>
      <c r="D106" s="92"/>
      <c r="E106" s="94" t="s">
        <v>5</v>
      </c>
      <c r="F106" s="100" t="s">
        <v>232</v>
      </c>
      <c r="G106" s="80"/>
      <c r="H106" s="77"/>
      <c r="I106" s="111" t="s">
        <v>0</v>
      </c>
      <c r="J106" s="118" t="s">
        <v>413</v>
      </c>
      <c r="K106" s="110"/>
      <c r="L106" s="79"/>
      <c r="M106" s="73"/>
      <c r="N106" s="107" t="s">
        <v>418</v>
      </c>
      <c r="O106" s="75"/>
      <c r="P106" s="92"/>
      <c r="Q106" s="94" t="s">
        <v>5</v>
      </c>
      <c r="R106" s="157" t="s">
        <v>248</v>
      </c>
      <c r="S106" s="80"/>
      <c r="T106" s="77"/>
      <c r="U106" s="111" t="s">
        <v>0</v>
      </c>
      <c r="V106" s="118" t="s">
        <v>417</v>
      </c>
      <c r="W106" s="110"/>
      <c r="X106" s="135"/>
      <c r="Y106" s="137"/>
      <c r="Z106" s="122"/>
      <c r="AB106" s="122"/>
      <c r="AC106" s="122"/>
    </row>
    <row r="107" spans="1:29" s="72" customFormat="1" ht="12.75" customHeight="1">
      <c r="A107" s="83"/>
      <c r="B107" s="84"/>
      <c r="C107" s="84"/>
      <c r="D107" s="92"/>
      <c r="E107" s="93" t="s">
        <v>6</v>
      </c>
      <c r="F107" s="101" t="s">
        <v>233</v>
      </c>
      <c r="G107" s="84"/>
      <c r="H107" s="84"/>
      <c r="I107" s="112" t="s">
        <v>2</v>
      </c>
      <c r="J107" s="118" t="s">
        <v>413</v>
      </c>
      <c r="K107" s="113"/>
      <c r="L107" s="85"/>
      <c r="M107" s="83"/>
      <c r="N107" s="84"/>
      <c r="O107" s="84"/>
      <c r="P107" s="92"/>
      <c r="Q107" s="93" t="s">
        <v>6</v>
      </c>
      <c r="R107" s="101" t="s">
        <v>233</v>
      </c>
      <c r="S107" s="84"/>
      <c r="T107" s="84"/>
      <c r="U107" s="112" t="s">
        <v>2</v>
      </c>
      <c r="V107" s="118" t="s">
        <v>417</v>
      </c>
      <c r="W107" s="113"/>
      <c r="X107" s="135"/>
      <c r="Y107" s="138"/>
      <c r="Z107" s="123"/>
      <c r="AB107" s="123"/>
      <c r="AC107" s="123"/>
    </row>
    <row r="108" spans="1:29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  <c r="Y108" s="134"/>
      <c r="Z108" s="120"/>
      <c r="AB108" s="120"/>
      <c r="AC108" s="120"/>
    </row>
    <row r="109" spans="1:31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  <c r="X109" s="139" t="s">
        <v>68</v>
      </c>
      <c r="Y109" s="140"/>
      <c r="Z109" s="162" t="s">
        <v>62</v>
      </c>
      <c r="AA109" s="164" t="s">
        <v>64</v>
      </c>
      <c r="AB109" s="160" t="s">
        <v>65</v>
      </c>
      <c r="AC109" s="162" t="s">
        <v>63</v>
      </c>
      <c r="AD109" s="164" t="s">
        <v>64</v>
      </c>
      <c r="AE109" s="160" t="s">
        <v>65</v>
      </c>
    </row>
    <row r="110" spans="1:31" ht="12.75">
      <c r="A110" s="42" t="s">
        <v>23</v>
      </c>
      <c r="B110" s="89" t="s">
        <v>24</v>
      </c>
      <c r="C110" s="90" t="s">
        <v>25</v>
      </c>
      <c r="D110" s="91" t="s">
        <v>26</v>
      </c>
      <c r="E110" s="91" t="s">
        <v>27</v>
      </c>
      <c r="F110" s="9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9" t="s">
        <v>24</v>
      </c>
      <c r="O110" s="90" t="s">
        <v>25</v>
      </c>
      <c r="P110" s="91" t="s">
        <v>26</v>
      </c>
      <c r="Q110" s="91" t="s">
        <v>27</v>
      </c>
      <c r="R110" s="91"/>
      <c r="S110" s="44" t="s">
        <v>25</v>
      </c>
      <c r="T110" s="44" t="s">
        <v>22</v>
      </c>
      <c r="U110" s="43"/>
      <c r="V110" s="42" t="s">
        <v>24</v>
      </c>
      <c r="W110" s="42"/>
      <c r="X110" s="141" t="s">
        <v>25</v>
      </c>
      <c r="Y110" s="142" t="s">
        <v>22</v>
      </c>
      <c r="Z110" s="163"/>
      <c r="AA110" s="165"/>
      <c r="AB110" s="161"/>
      <c r="AC110" s="163"/>
      <c r="AD110" s="165"/>
      <c r="AE110" s="161"/>
    </row>
    <row r="111" spans="1:31" ht="16.5" customHeight="1">
      <c r="A111" s="146">
        <v>0</v>
      </c>
      <c r="B111" s="147">
        <v>3</v>
      </c>
      <c r="C111" s="148">
        <v>5</v>
      </c>
      <c r="D111" s="149" t="s">
        <v>102</v>
      </c>
      <c r="E111" s="150" t="s">
        <v>1</v>
      </c>
      <c r="F111" s="151">
        <v>12</v>
      </c>
      <c r="G111" s="152">
        <v>480</v>
      </c>
      <c r="H111" s="152"/>
      <c r="I111" s="153">
        <v>6</v>
      </c>
      <c r="J111" s="154">
        <v>3</v>
      </c>
      <c r="K111" s="45">
        <v>0</v>
      </c>
      <c r="L111" s="12"/>
      <c r="M111" s="146">
        <v>-1.75</v>
      </c>
      <c r="N111" s="147">
        <v>2</v>
      </c>
      <c r="O111" s="148">
        <v>7</v>
      </c>
      <c r="P111" s="149" t="s">
        <v>93</v>
      </c>
      <c r="Q111" s="150" t="s">
        <v>0</v>
      </c>
      <c r="R111" s="151">
        <v>10</v>
      </c>
      <c r="S111" s="152"/>
      <c r="T111" s="152">
        <v>630</v>
      </c>
      <c r="U111" s="153">
        <v>8</v>
      </c>
      <c r="V111" s="154">
        <v>4</v>
      </c>
      <c r="W111" s="45">
        <v>1.75</v>
      </c>
      <c r="X111" s="143">
        <f>M134+M111+A134</f>
        <v>2.375</v>
      </c>
      <c r="Y111" s="144">
        <f>W134+W111+K134</f>
        <v>-2.375</v>
      </c>
      <c r="Z111" s="119">
        <f>O111</f>
        <v>7</v>
      </c>
      <c r="AA111" s="124">
        <f>IF(AND(S134&gt;0,S134&lt;1),2*S134,MATCH(M134,{-40000,-0.4999999999,0.5,40000},1)-1)+IF(AND(S111&gt;0,S111&lt;1),2*S111,MATCH(M111,{-40000,-0.4999999999,0.5,40000},1)-1)+IF(AND(G134&gt;0,G134&lt;1),2*G134,MATCH(A134,{-40000,-0.4999999999,0.5,40000},1)-1)</f>
        <v>2</v>
      </c>
      <c r="AB111" s="124">
        <f>MATCH(X111,{-40000,-9.9999999999,-6.9999999999,-2.9999999999,3,7,10,40000},1)/2-0.5</f>
        <v>1.5</v>
      </c>
      <c r="AC111" s="119">
        <f>U111</f>
        <v>8</v>
      </c>
      <c r="AD111" s="124">
        <f>IF(AND(T134&gt;0,T134&lt;1),2*T134,MATCH(W134,{-40000,-0.4999999999,0.5,40000},1)-1)+IF(AND(T111&gt;0,T111&lt;1),2*T111,MATCH(W111,{-40000,-0.4999999999,0.5,40000},1)-1)+IF(AND(H134&gt;0,H134&lt;1),2*H134,MATCH(K134,{-40000,-0.4999999999,0.5,40000},1)-1)</f>
        <v>4</v>
      </c>
      <c r="AE111" s="124">
        <f>MATCH(Y111,{-40000,-9.9999999999,-6.9999999999,-2.9999999999,3,7,10,40000},1)/2-0.5</f>
        <v>1.5</v>
      </c>
    </row>
    <row r="112" spans="1:31" ht="16.5" customHeight="1">
      <c r="A112" s="146">
        <v>0</v>
      </c>
      <c r="B112" s="147">
        <v>3</v>
      </c>
      <c r="C112" s="148">
        <v>4</v>
      </c>
      <c r="D112" s="149" t="s">
        <v>102</v>
      </c>
      <c r="E112" s="150" t="s">
        <v>1</v>
      </c>
      <c r="F112" s="151">
        <v>12</v>
      </c>
      <c r="G112" s="152">
        <v>480</v>
      </c>
      <c r="H112" s="152"/>
      <c r="I112" s="153">
        <v>8</v>
      </c>
      <c r="J112" s="154">
        <v>3</v>
      </c>
      <c r="K112" s="45">
        <v>0</v>
      </c>
      <c r="L112" s="12"/>
      <c r="M112" s="146">
        <v>-1.75</v>
      </c>
      <c r="N112" s="147">
        <v>2</v>
      </c>
      <c r="O112" s="148">
        <v>3</v>
      </c>
      <c r="P112" s="155" t="s">
        <v>93</v>
      </c>
      <c r="Q112" s="150" t="s">
        <v>0</v>
      </c>
      <c r="R112" s="151">
        <v>10</v>
      </c>
      <c r="S112" s="152"/>
      <c r="T112" s="152">
        <v>630</v>
      </c>
      <c r="U112" s="153">
        <v>6</v>
      </c>
      <c r="V112" s="154">
        <v>4</v>
      </c>
      <c r="W112" s="45">
        <v>1.75</v>
      </c>
      <c r="X112" s="143">
        <f>M135+M112+A135</f>
        <v>-0.625</v>
      </c>
      <c r="Y112" s="144">
        <f>W135+W112+K135</f>
        <v>0.625</v>
      </c>
      <c r="Z112" s="119">
        <f>O112</f>
        <v>3</v>
      </c>
      <c r="AA112" s="124">
        <f>IF(AND(S135&gt;0,S135&lt;1),2*S135,MATCH(M135,{-40000,-0.4999999999,0.5,40000},1)-1)+IF(AND(S112&gt;0,S112&lt;1),2*S112,MATCH(M112,{-40000,-0.4999999999,0.5,40000},1)-1)+IF(AND(G135&gt;0,G135&lt;1),2*G135,MATCH(A135,{-40000,-0.4999999999,0.5,40000},1)-1)</f>
        <v>2</v>
      </c>
      <c r="AB112" s="124">
        <f>MATCH(X112,{-40000,-9.9999999999,-6.9999999999,-2.9999999999,3,7,10,40000},1)/2-0.5</f>
        <v>1.5</v>
      </c>
      <c r="AC112" s="119">
        <f>U112</f>
        <v>6</v>
      </c>
      <c r="AD112" s="124">
        <f>IF(AND(T135&gt;0,T135&lt;1),2*T135,MATCH(W135,{-40000,-0.4999999999,0.5,40000},1)-1)+IF(AND(T112&gt;0,T112&lt;1),2*T112,MATCH(W112,{-40000,-0.4999999999,0.5,40000},1)-1)+IF(AND(H135&gt;0,H135&lt;1),2*H135,MATCH(K135,{-40000,-0.4999999999,0.5,40000},1)-1)</f>
        <v>4</v>
      </c>
      <c r="AE112" s="124">
        <f>MATCH(Y112,{-40000,-9.9999999999,-6.9999999999,-2.9999999999,3,7,10,40000},1)/2-0.5</f>
        <v>1.5</v>
      </c>
    </row>
    <row r="113" spans="1:31" ht="16.5" customHeight="1">
      <c r="A113" s="146">
        <v>0</v>
      </c>
      <c r="B113" s="147">
        <v>3</v>
      </c>
      <c r="C113" s="148">
        <v>2</v>
      </c>
      <c r="D113" s="149" t="s">
        <v>102</v>
      </c>
      <c r="E113" s="150" t="s">
        <v>1</v>
      </c>
      <c r="F113" s="151">
        <v>12</v>
      </c>
      <c r="G113" s="152">
        <v>480</v>
      </c>
      <c r="H113" s="152"/>
      <c r="I113" s="153">
        <v>3</v>
      </c>
      <c r="J113" s="154">
        <v>3</v>
      </c>
      <c r="K113" s="45">
        <v>0</v>
      </c>
      <c r="L113" s="12"/>
      <c r="M113" s="146">
        <v>12.25</v>
      </c>
      <c r="N113" s="147">
        <v>6</v>
      </c>
      <c r="O113" s="148">
        <v>5</v>
      </c>
      <c r="P113" s="149" t="s">
        <v>96</v>
      </c>
      <c r="Q113" s="150" t="s">
        <v>2</v>
      </c>
      <c r="R113" s="151">
        <v>7</v>
      </c>
      <c r="S113" s="152">
        <v>300</v>
      </c>
      <c r="T113" s="152"/>
      <c r="U113" s="153">
        <v>2</v>
      </c>
      <c r="V113" s="154">
        <v>0</v>
      </c>
      <c r="W113" s="45">
        <v>-12.25</v>
      </c>
      <c r="X113" s="143">
        <f>M136+M113+A136</f>
        <v>11.75</v>
      </c>
      <c r="Y113" s="144">
        <f>W136+W113+K136</f>
        <v>-11.75</v>
      </c>
      <c r="Z113" s="119">
        <f>O113</f>
        <v>5</v>
      </c>
      <c r="AA113" s="124">
        <f>IF(AND(S136&gt;0,S136&lt;1),2*S136,MATCH(M136,{-40000,-0.4999999999,0.5,40000},1)-1)+IF(AND(S113&gt;0,S113&lt;1),2*S113,MATCH(M113,{-40000,-0.4999999999,0.5,40000},1)-1)+IF(AND(G136&gt;0,G136&lt;1),2*G136,MATCH(A136,{-40000,-0.4999999999,0.5,40000},1)-1)</f>
        <v>4</v>
      </c>
      <c r="AB113" s="124">
        <f>MATCH(X113,{-40000,-9.9999999999,-6.9999999999,-2.9999999999,3,7,10,40000},1)/2-0.5</f>
        <v>3</v>
      </c>
      <c r="AC113" s="119">
        <f>U113</f>
        <v>2</v>
      </c>
      <c r="AD113" s="124">
        <f>IF(AND(T136&gt;0,T136&lt;1),2*T136,MATCH(W136,{-40000,-0.4999999999,0.5,40000},1)-1)+IF(AND(T113&gt;0,T113&lt;1),2*T113,MATCH(W113,{-40000,-0.4999999999,0.5,40000},1)-1)+IF(AND(H136&gt;0,H136&lt;1),2*H136,MATCH(K136,{-40000,-0.4999999999,0.5,40000},1)-1)</f>
        <v>2</v>
      </c>
      <c r="AE113" s="124">
        <f>MATCH(Y113,{-40000,-9.9999999999,-6.9999999999,-2.9999999999,3,7,10,40000},1)/2-0.5</f>
        <v>0</v>
      </c>
    </row>
    <row r="114" spans="1:31" ht="16.5" customHeight="1">
      <c r="A114" s="146">
        <v>0</v>
      </c>
      <c r="B114" s="147">
        <v>3</v>
      </c>
      <c r="C114" s="148">
        <v>7</v>
      </c>
      <c r="D114" s="149" t="s">
        <v>104</v>
      </c>
      <c r="E114" s="150" t="s">
        <v>1</v>
      </c>
      <c r="F114" s="151">
        <v>12</v>
      </c>
      <c r="G114" s="152">
        <v>480</v>
      </c>
      <c r="H114" s="152"/>
      <c r="I114" s="153">
        <v>1</v>
      </c>
      <c r="J114" s="154">
        <v>3</v>
      </c>
      <c r="K114" s="45">
        <v>0</v>
      </c>
      <c r="L114" s="12"/>
      <c r="M114" s="146">
        <v>-1.75</v>
      </c>
      <c r="N114" s="147">
        <v>2</v>
      </c>
      <c r="O114" s="148">
        <v>1</v>
      </c>
      <c r="P114" s="155" t="s">
        <v>93</v>
      </c>
      <c r="Q114" s="150" t="s">
        <v>0</v>
      </c>
      <c r="R114" s="151">
        <v>10</v>
      </c>
      <c r="S114" s="152"/>
      <c r="T114" s="152">
        <v>630</v>
      </c>
      <c r="U114" s="153">
        <v>4</v>
      </c>
      <c r="V114" s="154">
        <v>4</v>
      </c>
      <c r="W114" s="45">
        <v>1.75</v>
      </c>
      <c r="X114" s="143">
        <f>M137+M114+A137</f>
        <v>-3</v>
      </c>
      <c r="Y114" s="144">
        <f>W137+W114+K137</f>
        <v>3</v>
      </c>
      <c r="Z114" s="119">
        <f>O114</f>
        <v>1</v>
      </c>
      <c r="AA114" s="124">
        <f>IF(AND(S137&gt;0,S137&lt;1),2*S137,MATCH(M137,{-40000,-0.4999999999,0.5,40000},1)-1)+IF(AND(S114&gt;0,S114&lt;1),2*S114,MATCH(M114,{-40000,-0.4999999999,0.5,40000},1)-1)+IF(AND(G137&gt;0,G137&lt;1),2*G137,MATCH(A137,{-40000,-0.4999999999,0.5,40000},1)-1)</f>
        <v>1</v>
      </c>
      <c r="AB114" s="124">
        <f>MATCH(X114,{-40000,-9.9999999999,-6.9999999999,-2.9999999999,3,7,10,40000},1)/2-0.5</f>
        <v>1</v>
      </c>
      <c r="AC114" s="119">
        <f>U114</f>
        <v>4</v>
      </c>
      <c r="AD114" s="124">
        <f>IF(AND(T137&gt;0,T137&lt;1),2*T137,MATCH(W137,{-40000,-0.4999999999,0.5,40000},1)-1)+IF(AND(T114&gt;0,T114&lt;1),2*T114,MATCH(W114,{-40000,-0.4999999999,0.5,40000},1)-1)+IF(AND(H137&gt;0,H137&lt;1),2*H137,MATCH(K137,{-40000,-0.4999999999,0.5,40000},1)-1)</f>
        <v>5</v>
      </c>
      <c r="AE114" s="124">
        <f>MATCH(Y114,{-40000,-9.9999999999,-6.9999999999,-2.9999999999,3,7,10,40000},1)/2-0.5</f>
        <v>2</v>
      </c>
    </row>
    <row r="115" spans="1:29" s="72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  <c r="X115" s="135"/>
      <c r="Y115" s="133"/>
      <c r="Z115" s="13"/>
      <c r="AB115" s="13"/>
      <c r="AC115" s="13"/>
    </row>
    <row r="116" spans="1:29" s="72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  <c r="X116" s="135"/>
      <c r="Y116" s="133"/>
      <c r="Z116" s="11"/>
      <c r="AB116" s="11"/>
      <c r="AC116" s="11"/>
    </row>
    <row r="117" spans="1:29" s="72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  <c r="X117" s="135"/>
      <c r="Y117" s="133"/>
      <c r="Z117" s="11"/>
      <c r="AB117" s="11"/>
      <c r="AC117" s="11"/>
    </row>
    <row r="118" spans="1:29" s="72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  <c r="X118" s="135"/>
      <c r="Y118" s="134"/>
      <c r="Z118" s="120"/>
      <c r="AB118" s="120"/>
      <c r="AC118" s="120"/>
    </row>
    <row r="119" spans="1:29" s="72" customFormat="1" ht="12.75" customHeight="1">
      <c r="A119" s="73"/>
      <c r="B119" s="74"/>
      <c r="C119" s="75"/>
      <c r="D119" s="92"/>
      <c r="E119" s="93" t="s">
        <v>3</v>
      </c>
      <c r="F119" s="100" t="s">
        <v>252</v>
      </c>
      <c r="G119" s="76"/>
      <c r="H119" s="77"/>
      <c r="I119" s="77"/>
      <c r="J119" s="127"/>
      <c r="K119" s="78"/>
      <c r="L119" s="79"/>
      <c r="M119" s="73"/>
      <c r="N119" s="74"/>
      <c r="O119" s="75"/>
      <c r="P119" s="92"/>
      <c r="Q119" s="93" t="s">
        <v>3</v>
      </c>
      <c r="R119" s="100" t="s">
        <v>139</v>
      </c>
      <c r="S119" s="76"/>
      <c r="T119" s="77"/>
      <c r="U119" s="77"/>
      <c r="V119" s="127"/>
      <c r="W119" s="78"/>
      <c r="X119" s="135"/>
      <c r="Y119" s="136"/>
      <c r="Z119" s="121"/>
      <c r="AB119" s="121"/>
      <c r="AC119" s="121"/>
    </row>
    <row r="120" spans="1:29" s="72" customFormat="1" ht="12.75" customHeight="1">
      <c r="A120" s="73"/>
      <c r="B120" s="74"/>
      <c r="C120" s="75"/>
      <c r="D120" s="92"/>
      <c r="E120" s="94" t="s">
        <v>4</v>
      </c>
      <c r="F120" s="100" t="s">
        <v>253</v>
      </c>
      <c r="G120" s="80"/>
      <c r="H120" s="77"/>
      <c r="I120" s="128"/>
      <c r="J120" s="12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7.1</v>
      </c>
      <c r="K120" s="130"/>
      <c r="L120" s="79"/>
      <c r="M120" s="73"/>
      <c r="N120" s="74"/>
      <c r="O120" s="75"/>
      <c r="P120" s="92"/>
      <c r="Q120" s="94" t="s">
        <v>4</v>
      </c>
      <c r="R120" s="100" t="s">
        <v>266</v>
      </c>
      <c r="S120" s="80"/>
      <c r="T120" s="77"/>
      <c r="U120" s="128"/>
      <c r="V120" s="129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9.1</v>
      </c>
      <c r="W120" s="130"/>
      <c r="X120" s="135"/>
      <c r="Y120" s="136"/>
      <c r="Z120" s="121"/>
      <c r="AB120" s="121"/>
      <c r="AC120" s="121"/>
    </row>
    <row r="121" spans="1:29" s="72" customFormat="1" ht="12.75" customHeight="1">
      <c r="A121" s="73"/>
      <c r="B121" s="74"/>
      <c r="C121" s="75"/>
      <c r="D121" s="92"/>
      <c r="E121" s="94" t="s">
        <v>5</v>
      </c>
      <c r="F121" s="100" t="s">
        <v>254</v>
      </c>
      <c r="G121" s="76"/>
      <c r="H121" s="77"/>
      <c r="I121" s="131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8.1</v>
      </c>
      <c r="J121" s="129" t="str">
        <f>IF(J120="","","+")</f>
        <v>+</v>
      </c>
      <c r="K121" s="132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16.1</v>
      </c>
      <c r="L121" s="79"/>
      <c r="M121" s="73"/>
      <c r="N121" s="74"/>
      <c r="O121" s="75"/>
      <c r="P121" s="92"/>
      <c r="Q121" s="94" t="s">
        <v>5</v>
      </c>
      <c r="R121" s="100" t="s">
        <v>267</v>
      </c>
      <c r="S121" s="76"/>
      <c r="T121" s="77"/>
      <c r="U121" s="131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9.1</v>
      </c>
      <c r="V121" s="129" t="str">
        <f>IF(V120="","","+")</f>
        <v>+</v>
      </c>
      <c r="W121" s="132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15.1</v>
      </c>
      <c r="X121" s="135"/>
      <c r="Y121" s="136"/>
      <c r="Z121" s="121"/>
      <c r="AB121" s="121"/>
      <c r="AC121" s="121"/>
    </row>
    <row r="122" spans="1:29" s="72" customFormat="1" ht="12.75" customHeight="1">
      <c r="A122" s="73"/>
      <c r="B122" s="74"/>
      <c r="C122" s="75"/>
      <c r="D122" s="92"/>
      <c r="E122" s="93" t="s">
        <v>6</v>
      </c>
      <c r="F122" s="157" t="s">
        <v>255</v>
      </c>
      <c r="G122" s="76"/>
      <c r="H122" s="77"/>
      <c r="I122" s="128"/>
      <c r="J122" s="129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9.1</v>
      </c>
      <c r="K122" s="130"/>
      <c r="L122" s="79"/>
      <c r="M122" s="73"/>
      <c r="N122" s="74"/>
      <c r="O122" s="75"/>
      <c r="P122" s="92"/>
      <c r="Q122" s="93" t="s">
        <v>6</v>
      </c>
      <c r="R122" s="100" t="s">
        <v>268</v>
      </c>
      <c r="S122" s="76"/>
      <c r="T122" s="77"/>
      <c r="U122" s="128"/>
      <c r="V122" s="129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7.1</v>
      </c>
      <c r="W122" s="130"/>
      <c r="X122" s="135"/>
      <c r="Y122" s="136"/>
      <c r="Z122" s="121"/>
      <c r="AB122" s="121"/>
      <c r="AC122" s="121"/>
    </row>
    <row r="123" spans="1:29" s="72" customFormat="1" ht="12.75" customHeight="1">
      <c r="A123" s="95" t="s">
        <v>3</v>
      </c>
      <c r="B123" s="101" t="s">
        <v>262</v>
      </c>
      <c r="C123" s="75"/>
      <c r="D123" s="92"/>
      <c r="F123" s="76"/>
      <c r="G123" s="93" t="s">
        <v>3</v>
      </c>
      <c r="H123" s="102" t="s">
        <v>256</v>
      </c>
      <c r="I123" s="76"/>
      <c r="J123" s="80"/>
      <c r="K123" s="78"/>
      <c r="L123" s="79"/>
      <c r="M123" s="95" t="s">
        <v>3</v>
      </c>
      <c r="N123" s="101" t="s">
        <v>275</v>
      </c>
      <c r="O123" s="75"/>
      <c r="P123" s="92"/>
      <c r="R123" s="76"/>
      <c r="S123" s="93" t="s">
        <v>3</v>
      </c>
      <c r="T123" s="102" t="s">
        <v>269</v>
      </c>
      <c r="U123" s="76"/>
      <c r="V123" s="80"/>
      <c r="W123" s="78"/>
      <c r="X123" s="135"/>
      <c r="Y123" s="136"/>
      <c r="Z123" s="121"/>
      <c r="AB123" s="121"/>
      <c r="AC123" s="121"/>
    </row>
    <row r="124" spans="1:29" s="72" customFormat="1" ht="12.75" customHeight="1">
      <c r="A124" s="96" t="s">
        <v>4</v>
      </c>
      <c r="B124" s="101" t="s">
        <v>263</v>
      </c>
      <c r="C124" s="81"/>
      <c r="D124" s="92"/>
      <c r="F124" s="82"/>
      <c r="G124" s="94" t="s">
        <v>4</v>
      </c>
      <c r="H124" s="102" t="s">
        <v>257</v>
      </c>
      <c r="I124" s="76"/>
      <c r="J124" s="80"/>
      <c r="K124" s="78"/>
      <c r="L124" s="79"/>
      <c r="M124" s="96" t="s">
        <v>4</v>
      </c>
      <c r="N124" s="101" t="s">
        <v>276</v>
      </c>
      <c r="O124" s="81"/>
      <c r="P124" s="92"/>
      <c r="R124" s="82"/>
      <c r="S124" s="94" t="s">
        <v>4</v>
      </c>
      <c r="T124" s="102" t="s">
        <v>270</v>
      </c>
      <c r="U124" s="76"/>
      <c r="V124" s="80"/>
      <c r="W124" s="78"/>
      <c r="X124" s="135"/>
      <c r="Y124" s="136"/>
      <c r="Z124" s="121"/>
      <c r="AB124" s="121"/>
      <c r="AC124" s="121"/>
    </row>
    <row r="125" spans="1:29" s="72" customFormat="1" ht="12.75" customHeight="1">
      <c r="A125" s="96" t="s">
        <v>5</v>
      </c>
      <c r="B125" s="101" t="s">
        <v>264</v>
      </c>
      <c r="C125" s="75"/>
      <c r="D125" s="92"/>
      <c r="F125" s="82"/>
      <c r="G125" s="94" t="s">
        <v>5</v>
      </c>
      <c r="H125" s="159" t="s">
        <v>38</v>
      </c>
      <c r="I125" s="76"/>
      <c r="J125" s="76"/>
      <c r="K125" s="78"/>
      <c r="L125" s="79"/>
      <c r="M125" s="96" t="s">
        <v>5</v>
      </c>
      <c r="N125" s="158" t="s">
        <v>277</v>
      </c>
      <c r="O125" s="75"/>
      <c r="P125" s="92"/>
      <c r="R125" s="82"/>
      <c r="S125" s="94" t="s">
        <v>5</v>
      </c>
      <c r="T125" s="102" t="s">
        <v>271</v>
      </c>
      <c r="U125" s="76"/>
      <c r="V125" s="76"/>
      <c r="W125" s="78"/>
      <c r="X125" s="135"/>
      <c r="Y125" s="136"/>
      <c r="Z125" s="121"/>
      <c r="AB125" s="121"/>
      <c r="AC125" s="121"/>
    </row>
    <row r="126" spans="1:29" s="72" customFormat="1" ht="12.75" customHeight="1">
      <c r="A126" s="95" t="s">
        <v>6</v>
      </c>
      <c r="B126" s="101" t="s">
        <v>265</v>
      </c>
      <c r="C126" s="81"/>
      <c r="D126" s="92"/>
      <c r="F126" s="76"/>
      <c r="G126" s="93" t="s">
        <v>6</v>
      </c>
      <c r="H126" s="102" t="s">
        <v>258</v>
      </c>
      <c r="I126" s="108"/>
      <c r="J126" s="109" t="s">
        <v>61</v>
      </c>
      <c r="K126" s="110"/>
      <c r="L126" s="79"/>
      <c r="M126" s="95" t="s">
        <v>6</v>
      </c>
      <c r="N126" s="101" t="s">
        <v>278</v>
      </c>
      <c r="O126" s="81"/>
      <c r="P126" s="92"/>
      <c r="R126" s="76"/>
      <c r="S126" s="93" t="s">
        <v>6</v>
      </c>
      <c r="T126" s="102" t="s">
        <v>272</v>
      </c>
      <c r="U126" s="108"/>
      <c r="V126" s="109" t="s">
        <v>61</v>
      </c>
      <c r="W126" s="110"/>
      <c r="X126" s="135"/>
      <c r="Y126" s="137"/>
      <c r="Z126" s="122"/>
      <c r="AB126" s="122"/>
      <c r="AC126" s="122"/>
    </row>
    <row r="127" spans="1:29" s="72" customFormat="1" ht="12.75" customHeight="1">
      <c r="A127" s="97"/>
      <c r="B127" s="81"/>
      <c r="C127" s="93"/>
      <c r="D127" s="92"/>
      <c r="E127" s="93" t="s">
        <v>3</v>
      </c>
      <c r="F127" s="100" t="s">
        <v>259</v>
      </c>
      <c r="G127" s="76"/>
      <c r="H127" s="98"/>
      <c r="I127" s="111" t="s">
        <v>1</v>
      </c>
      <c r="J127" s="156" t="s">
        <v>419</v>
      </c>
      <c r="K127" s="110"/>
      <c r="L127" s="79"/>
      <c r="M127" s="97"/>
      <c r="N127" s="81"/>
      <c r="O127" s="93"/>
      <c r="P127" s="92"/>
      <c r="Q127" s="93" t="s">
        <v>3</v>
      </c>
      <c r="R127" s="100" t="s">
        <v>273</v>
      </c>
      <c r="S127" s="76"/>
      <c r="T127" s="98"/>
      <c r="U127" s="111" t="s">
        <v>1</v>
      </c>
      <c r="V127" s="156" t="s">
        <v>422</v>
      </c>
      <c r="W127" s="110"/>
      <c r="X127" s="135"/>
      <c r="Y127" s="137"/>
      <c r="Z127" s="122"/>
      <c r="AB127" s="122"/>
      <c r="AC127" s="122"/>
    </row>
    <row r="128" spans="1:29" s="72" customFormat="1" ht="12.75" customHeight="1">
      <c r="A128" s="73"/>
      <c r="B128" s="107" t="s">
        <v>60</v>
      </c>
      <c r="C128" s="75"/>
      <c r="D128" s="92"/>
      <c r="E128" s="94" t="s">
        <v>4</v>
      </c>
      <c r="F128" s="100" t="s">
        <v>195</v>
      </c>
      <c r="G128" s="76"/>
      <c r="H128" s="77"/>
      <c r="I128" s="111" t="s">
        <v>54</v>
      </c>
      <c r="J128" s="118" t="s">
        <v>419</v>
      </c>
      <c r="K128" s="110"/>
      <c r="L128" s="79"/>
      <c r="M128" s="73"/>
      <c r="N128" s="107" t="s">
        <v>60</v>
      </c>
      <c r="O128" s="75"/>
      <c r="P128" s="92"/>
      <c r="Q128" s="94" t="s">
        <v>4</v>
      </c>
      <c r="R128" s="100" t="s">
        <v>274</v>
      </c>
      <c r="S128" s="76"/>
      <c r="T128" s="77"/>
      <c r="U128" s="111" t="s">
        <v>54</v>
      </c>
      <c r="V128" s="118" t="s">
        <v>422</v>
      </c>
      <c r="W128" s="110"/>
      <c r="X128" s="135"/>
      <c r="Y128" s="137"/>
      <c r="Z128" s="122"/>
      <c r="AB128" s="122"/>
      <c r="AC128" s="122"/>
    </row>
    <row r="129" spans="1:29" s="72" customFormat="1" ht="12.75" customHeight="1">
      <c r="A129" s="73"/>
      <c r="B129" s="107" t="s">
        <v>421</v>
      </c>
      <c r="C129" s="75"/>
      <c r="D129" s="92"/>
      <c r="E129" s="94" t="s">
        <v>5</v>
      </c>
      <c r="F129" s="100" t="s">
        <v>260</v>
      </c>
      <c r="G129" s="80"/>
      <c r="H129" s="77"/>
      <c r="I129" s="111" t="s">
        <v>0</v>
      </c>
      <c r="J129" s="118" t="s">
        <v>420</v>
      </c>
      <c r="K129" s="110"/>
      <c r="L129" s="79"/>
      <c r="M129" s="73"/>
      <c r="N129" s="107" t="s">
        <v>424</v>
      </c>
      <c r="O129" s="75"/>
      <c r="P129" s="92"/>
      <c r="Q129" s="94" t="s">
        <v>5</v>
      </c>
      <c r="R129" s="100" t="s">
        <v>152</v>
      </c>
      <c r="S129" s="80"/>
      <c r="T129" s="77"/>
      <c r="U129" s="111" t="s">
        <v>0</v>
      </c>
      <c r="V129" s="118" t="s">
        <v>423</v>
      </c>
      <c r="W129" s="110"/>
      <c r="X129" s="135"/>
      <c r="Y129" s="137"/>
      <c r="Z129" s="122"/>
      <c r="AB129" s="122"/>
      <c r="AC129" s="122"/>
    </row>
    <row r="130" spans="1:29" s="72" customFormat="1" ht="12.75" customHeight="1">
      <c r="A130" s="83"/>
      <c r="B130" s="84"/>
      <c r="C130" s="84"/>
      <c r="D130" s="92"/>
      <c r="E130" s="93" t="s">
        <v>6</v>
      </c>
      <c r="F130" s="101" t="s">
        <v>261</v>
      </c>
      <c r="G130" s="84"/>
      <c r="H130" s="84"/>
      <c r="I130" s="112" t="s">
        <v>2</v>
      </c>
      <c r="J130" s="118" t="s">
        <v>420</v>
      </c>
      <c r="K130" s="113"/>
      <c r="L130" s="85"/>
      <c r="M130" s="83"/>
      <c r="N130" s="84"/>
      <c r="O130" s="84"/>
      <c r="P130" s="92"/>
      <c r="Q130" s="93" t="s">
        <v>6</v>
      </c>
      <c r="R130" s="101" t="s">
        <v>270</v>
      </c>
      <c r="S130" s="84"/>
      <c r="T130" s="84"/>
      <c r="U130" s="112" t="s">
        <v>2</v>
      </c>
      <c r="V130" s="118" t="s">
        <v>423</v>
      </c>
      <c r="W130" s="113"/>
      <c r="X130" s="135"/>
      <c r="Y130" s="138"/>
      <c r="Z130" s="123"/>
      <c r="AB130" s="123"/>
      <c r="AC130" s="123"/>
    </row>
    <row r="131" spans="1:29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  <c r="Y131" s="137"/>
      <c r="Z131" s="122"/>
      <c r="AA131" s="72"/>
      <c r="AB131" s="122"/>
      <c r="AC131" s="122"/>
    </row>
    <row r="132" spans="1:29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  <c r="Y132" s="137"/>
      <c r="Z132" s="122"/>
      <c r="AA132" s="72"/>
      <c r="AB132" s="122"/>
      <c r="AC132" s="122"/>
    </row>
    <row r="133" spans="1:29" ht="12.75">
      <c r="A133" s="42" t="s">
        <v>23</v>
      </c>
      <c r="B133" s="89" t="s">
        <v>24</v>
      </c>
      <c r="C133" s="90" t="s">
        <v>25</v>
      </c>
      <c r="D133" s="91" t="s">
        <v>26</v>
      </c>
      <c r="E133" s="91" t="s">
        <v>27</v>
      </c>
      <c r="F133" s="9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9" t="s">
        <v>24</v>
      </c>
      <c r="O133" s="90" t="s">
        <v>25</v>
      </c>
      <c r="P133" s="91" t="s">
        <v>26</v>
      </c>
      <c r="Q133" s="91" t="s">
        <v>27</v>
      </c>
      <c r="R133" s="91"/>
      <c r="S133" s="44" t="s">
        <v>25</v>
      </c>
      <c r="T133" s="44" t="s">
        <v>22</v>
      </c>
      <c r="U133" s="43"/>
      <c r="V133" s="42" t="s">
        <v>24</v>
      </c>
      <c r="W133" s="42"/>
      <c r="Y133" s="137"/>
      <c r="Z133" s="122"/>
      <c r="AA133" s="72"/>
      <c r="AB133" s="122"/>
      <c r="AC133" s="122"/>
    </row>
    <row r="134" spans="1:29" ht="16.5" customHeight="1">
      <c r="A134" s="146">
        <v>6.75</v>
      </c>
      <c r="B134" s="147">
        <v>6</v>
      </c>
      <c r="C134" s="148">
        <v>7</v>
      </c>
      <c r="D134" s="149" t="s">
        <v>103</v>
      </c>
      <c r="E134" s="150" t="s">
        <v>2</v>
      </c>
      <c r="F134" s="151">
        <v>8</v>
      </c>
      <c r="G134" s="152"/>
      <c r="H134" s="152">
        <v>110</v>
      </c>
      <c r="I134" s="153">
        <v>8</v>
      </c>
      <c r="J134" s="154">
        <v>0</v>
      </c>
      <c r="K134" s="45">
        <v>-6.75</v>
      </c>
      <c r="L134" s="12"/>
      <c r="M134" s="146">
        <v>-2.625</v>
      </c>
      <c r="N134" s="147">
        <v>0</v>
      </c>
      <c r="O134" s="148">
        <v>7</v>
      </c>
      <c r="P134" s="149" t="s">
        <v>103</v>
      </c>
      <c r="Q134" s="150" t="s">
        <v>1</v>
      </c>
      <c r="R134" s="151">
        <v>6</v>
      </c>
      <c r="S134" s="152"/>
      <c r="T134" s="152">
        <v>200</v>
      </c>
      <c r="U134" s="153">
        <v>8</v>
      </c>
      <c r="V134" s="154">
        <v>6</v>
      </c>
      <c r="W134" s="45">
        <v>2.625</v>
      </c>
      <c r="Y134" s="137"/>
      <c r="Z134" s="122"/>
      <c r="AA134" s="72"/>
      <c r="AB134" s="122"/>
      <c r="AC134" s="122"/>
    </row>
    <row r="135" spans="1:29" ht="16.5" customHeight="1">
      <c r="A135" s="146">
        <v>-3</v>
      </c>
      <c r="B135" s="147">
        <v>0</v>
      </c>
      <c r="C135" s="148">
        <v>3</v>
      </c>
      <c r="D135" s="149" t="s">
        <v>105</v>
      </c>
      <c r="E135" s="150" t="s">
        <v>1</v>
      </c>
      <c r="F135" s="151">
        <v>6</v>
      </c>
      <c r="G135" s="152"/>
      <c r="H135" s="152">
        <v>500</v>
      </c>
      <c r="I135" s="153">
        <v>6</v>
      </c>
      <c r="J135" s="154">
        <v>6</v>
      </c>
      <c r="K135" s="45">
        <v>3</v>
      </c>
      <c r="L135" s="12"/>
      <c r="M135" s="146">
        <v>4.125</v>
      </c>
      <c r="N135" s="147">
        <v>6</v>
      </c>
      <c r="O135" s="148">
        <v>3</v>
      </c>
      <c r="P135" s="149" t="s">
        <v>106</v>
      </c>
      <c r="Q135" s="150" t="s">
        <v>2</v>
      </c>
      <c r="R135" s="151">
        <v>7</v>
      </c>
      <c r="S135" s="152">
        <v>50</v>
      </c>
      <c r="T135" s="152"/>
      <c r="U135" s="153">
        <v>6</v>
      </c>
      <c r="V135" s="154">
        <v>0</v>
      </c>
      <c r="W135" s="45">
        <v>-4.125</v>
      </c>
      <c r="Y135" s="137"/>
      <c r="Z135" s="122"/>
      <c r="AA135" s="72"/>
      <c r="AB135" s="122"/>
      <c r="AC135" s="122"/>
    </row>
    <row r="136" spans="1:29" ht="16.5" customHeight="1">
      <c r="A136" s="146">
        <v>-0.125</v>
      </c>
      <c r="B136" s="147">
        <v>4</v>
      </c>
      <c r="C136" s="148">
        <v>5</v>
      </c>
      <c r="D136" s="149" t="s">
        <v>93</v>
      </c>
      <c r="E136" s="150" t="s">
        <v>0</v>
      </c>
      <c r="F136" s="151">
        <v>9</v>
      </c>
      <c r="G136" s="152"/>
      <c r="H136" s="152">
        <v>400</v>
      </c>
      <c r="I136" s="153">
        <v>2</v>
      </c>
      <c r="J136" s="154">
        <v>2</v>
      </c>
      <c r="K136" s="45">
        <v>0.125</v>
      </c>
      <c r="L136" s="12"/>
      <c r="M136" s="146">
        <v>-0.375</v>
      </c>
      <c r="N136" s="147">
        <v>2</v>
      </c>
      <c r="O136" s="148">
        <v>5</v>
      </c>
      <c r="P136" s="149" t="s">
        <v>87</v>
      </c>
      <c r="Q136" s="150" t="s">
        <v>2</v>
      </c>
      <c r="R136" s="151">
        <v>8</v>
      </c>
      <c r="S136" s="152"/>
      <c r="T136" s="152">
        <v>120</v>
      </c>
      <c r="U136" s="153">
        <v>2</v>
      </c>
      <c r="V136" s="154">
        <v>4</v>
      </c>
      <c r="W136" s="45">
        <v>0.375</v>
      </c>
      <c r="Y136" s="137"/>
      <c r="Z136" s="122"/>
      <c r="AA136" s="72"/>
      <c r="AB136" s="122"/>
      <c r="AC136" s="122"/>
    </row>
    <row r="137" spans="1:29" ht="16.5" customHeight="1">
      <c r="A137" s="146">
        <v>-1.125</v>
      </c>
      <c r="B137" s="147">
        <v>2</v>
      </c>
      <c r="C137" s="148">
        <v>1</v>
      </c>
      <c r="D137" s="155" t="s">
        <v>93</v>
      </c>
      <c r="E137" s="150" t="s">
        <v>2</v>
      </c>
      <c r="F137" s="151">
        <v>10</v>
      </c>
      <c r="G137" s="152"/>
      <c r="H137" s="152">
        <v>430</v>
      </c>
      <c r="I137" s="153">
        <v>4</v>
      </c>
      <c r="J137" s="154">
        <v>4</v>
      </c>
      <c r="K137" s="45">
        <v>1.125</v>
      </c>
      <c r="L137" s="12"/>
      <c r="M137" s="146">
        <v>-0.125</v>
      </c>
      <c r="N137" s="147">
        <v>4</v>
      </c>
      <c r="O137" s="148">
        <v>1</v>
      </c>
      <c r="P137" s="149" t="s">
        <v>99</v>
      </c>
      <c r="Q137" s="150" t="s">
        <v>0</v>
      </c>
      <c r="R137" s="151">
        <v>8</v>
      </c>
      <c r="S137" s="152"/>
      <c r="T137" s="152">
        <v>110</v>
      </c>
      <c r="U137" s="153">
        <v>4</v>
      </c>
      <c r="V137" s="154">
        <v>2</v>
      </c>
      <c r="W137" s="45">
        <v>0.125</v>
      </c>
      <c r="Y137" s="145"/>
      <c r="Z137" s="47"/>
      <c r="AB137" s="47"/>
      <c r="AC137" s="47"/>
    </row>
    <row r="138" spans="1:29" s="72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  <c r="X138" s="135"/>
      <c r="Y138" s="133"/>
      <c r="Z138" s="13"/>
      <c r="AB138" s="13"/>
      <c r="AC138" s="13"/>
    </row>
    <row r="139" spans="1:29" s="72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  <c r="X139" s="135"/>
      <c r="Y139" s="133"/>
      <c r="Z139" s="11"/>
      <c r="AB139" s="11"/>
      <c r="AC139" s="11"/>
    </row>
    <row r="140" spans="1:29" s="72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  <c r="X140" s="135"/>
      <c r="Y140" s="133"/>
      <c r="Z140" s="11"/>
      <c r="AB140" s="11"/>
      <c r="AC140" s="11"/>
    </row>
    <row r="141" spans="1:29" s="72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  <c r="X141" s="135"/>
      <c r="Y141" s="134"/>
      <c r="Z141" s="120"/>
      <c r="AB141" s="120"/>
      <c r="AC141" s="120"/>
    </row>
    <row r="142" spans="1:29" s="72" customFormat="1" ht="12.75" customHeight="1">
      <c r="A142" s="73"/>
      <c r="B142" s="74"/>
      <c r="C142" s="75"/>
      <c r="D142" s="92"/>
      <c r="E142" s="93" t="s">
        <v>3</v>
      </c>
      <c r="F142" s="100" t="s">
        <v>279</v>
      </c>
      <c r="G142" s="76"/>
      <c r="H142" s="77"/>
      <c r="I142" s="77"/>
      <c r="J142" s="127"/>
      <c r="K142" s="78"/>
      <c r="L142" s="79"/>
      <c r="M142" s="73"/>
      <c r="N142" s="74"/>
      <c r="O142" s="75"/>
      <c r="P142" s="92"/>
      <c r="Q142" s="93" t="s">
        <v>3</v>
      </c>
      <c r="R142" s="100" t="s">
        <v>292</v>
      </c>
      <c r="S142" s="76"/>
      <c r="T142" s="77"/>
      <c r="U142" s="77"/>
      <c r="V142" s="127"/>
      <c r="W142" s="78"/>
      <c r="X142" s="135"/>
      <c r="Y142" s="136"/>
      <c r="Z142" s="121"/>
      <c r="AB142" s="121"/>
      <c r="AC142" s="121"/>
    </row>
    <row r="143" spans="1:29" s="72" customFormat="1" ht="12.75" customHeight="1">
      <c r="A143" s="73"/>
      <c r="B143" s="74"/>
      <c r="C143" s="75"/>
      <c r="D143" s="92"/>
      <c r="E143" s="94" t="s">
        <v>4</v>
      </c>
      <c r="F143" s="100" t="s">
        <v>280</v>
      </c>
      <c r="G143" s="80"/>
      <c r="H143" s="77"/>
      <c r="I143" s="128"/>
      <c r="J143" s="12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12.1</v>
      </c>
      <c r="K143" s="130"/>
      <c r="L143" s="79"/>
      <c r="M143" s="73"/>
      <c r="N143" s="74"/>
      <c r="O143" s="75"/>
      <c r="P143" s="92"/>
      <c r="Q143" s="94" t="s">
        <v>4</v>
      </c>
      <c r="R143" s="100" t="s">
        <v>15</v>
      </c>
      <c r="S143" s="80"/>
      <c r="T143" s="77"/>
      <c r="U143" s="128"/>
      <c r="V143" s="129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8.1</v>
      </c>
      <c r="W143" s="130"/>
      <c r="X143" s="135"/>
      <c r="Y143" s="136"/>
      <c r="Z143" s="121"/>
      <c r="AB143" s="121"/>
      <c r="AC143" s="121"/>
    </row>
    <row r="144" spans="1:29" s="72" customFormat="1" ht="12.75" customHeight="1">
      <c r="A144" s="73"/>
      <c r="B144" s="74"/>
      <c r="C144" s="75"/>
      <c r="D144" s="92"/>
      <c r="E144" s="94" t="s">
        <v>5</v>
      </c>
      <c r="F144" s="100" t="s">
        <v>281</v>
      </c>
      <c r="G144" s="76"/>
      <c r="H144" s="77"/>
      <c r="I144" s="131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13.1</v>
      </c>
      <c r="J144" s="129" t="str">
        <f>IF(J143="","","+")</f>
        <v>+</v>
      </c>
      <c r="K144" s="132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9.1</v>
      </c>
      <c r="L144" s="79"/>
      <c r="M144" s="73"/>
      <c r="N144" s="74"/>
      <c r="O144" s="75"/>
      <c r="P144" s="92"/>
      <c r="Q144" s="94" t="s">
        <v>5</v>
      </c>
      <c r="R144" s="100" t="s">
        <v>293</v>
      </c>
      <c r="S144" s="76"/>
      <c r="T144" s="77"/>
      <c r="U144" s="131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7.1</v>
      </c>
      <c r="V144" s="129" t="str">
        <f>IF(V143="","","+")</f>
        <v>+</v>
      </c>
      <c r="W144" s="132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12.1</v>
      </c>
      <c r="X144" s="135"/>
      <c r="Y144" s="136"/>
      <c r="Z144" s="121"/>
      <c r="AB144" s="121"/>
      <c r="AC144" s="121"/>
    </row>
    <row r="145" spans="1:29" s="72" customFormat="1" ht="12.75" customHeight="1">
      <c r="A145" s="73"/>
      <c r="B145" s="74"/>
      <c r="C145" s="75"/>
      <c r="D145" s="92"/>
      <c r="E145" s="93" t="s">
        <v>6</v>
      </c>
      <c r="F145" s="100" t="s">
        <v>279</v>
      </c>
      <c r="G145" s="76"/>
      <c r="H145" s="77"/>
      <c r="I145" s="128"/>
      <c r="J145" s="129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6.1</v>
      </c>
      <c r="K145" s="130"/>
      <c r="L145" s="79"/>
      <c r="M145" s="73"/>
      <c r="N145" s="74"/>
      <c r="O145" s="75"/>
      <c r="P145" s="92"/>
      <c r="Q145" s="93" t="s">
        <v>6</v>
      </c>
      <c r="R145" s="100" t="s">
        <v>294</v>
      </c>
      <c r="S145" s="76"/>
      <c r="T145" s="77"/>
      <c r="U145" s="128"/>
      <c r="V145" s="129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13.1</v>
      </c>
      <c r="W145" s="130"/>
      <c r="X145" s="135"/>
      <c r="Y145" s="136"/>
      <c r="Z145" s="121"/>
      <c r="AB145" s="121"/>
      <c r="AC145" s="121"/>
    </row>
    <row r="146" spans="1:29" s="72" customFormat="1" ht="12.75" customHeight="1">
      <c r="A146" s="95" t="s">
        <v>3</v>
      </c>
      <c r="B146" s="101" t="s">
        <v>288</v>
      </c>
      <c r="C146" s="75"/>
      <c r="D146" s="92"/>
      <c r="F146" s="76"/>
      <c r="G146" s="93" t="s">
        <v>3</v>
      </c>
      <c r="H146" s="102" t="s">
        <v>282</v>
      </c>
      <c r="I146" s="76"/>
      <c r="J146" s="80"/>
      <c r="K146" s="78"/>
      <c r="L146" s="79"/>
      <c r="M146" s="95" t="s">
        <v>3</v>
      </c>
      <c r="N146" s="101" t="s">
        <v>259</v>
      </c>
      <c r="O146" s="75"/>
      <c r="P146" s="92"/>
      <c r="R146" s="76"/>
      <c r="S146" s="93" t="s">
        <v>3</v>
      </c>
      <c r="T146" s="102" t="s">
        <v>295</v>
      </c>
      <c r="U146" s="76"/>
      <c r="V146" s="80"/>
      <c r="W146" s="78"/>
      <c r="X146" s="135"/>
      <c r="Y146" s="136"/>
      <c r="Z146" s="121"/>
      <c r="AB146" s="121"/>
      <c r="AC146" s="121"/>
    </row>
    <row r="147" spans="1:29" s="72" customFormat="1" ht="12.75" customHeight="1">
      <c r="A147" s="96" t="s">
        <v>4</v>
      </c>
      <c r="B147" s="101" t="s">
        <v>289</v>
      </c>
      <c r="C147" s="81"/>
      <c r="D147" s="92"/>
      <c r="F147" s="82"/>
      <c r="G147" s="94" t="s">
        <v>4</v>
      </c>
      <c r="H147" s="159" t="s">
        <v>283</v>
      </c>
      <c r="I147" s="76"/>
      <c r="J147" s="80"/>
      <c r="K147" s="78"/>
      <c r="L147" s="79"/>
      <c r="M147" s="96" t="s">
        <v>4</v>
      </c>
      <c r="N147" s="101" t="s">
        <v>299</v>
      </c>
      <c r="O147" s="81"/>
      <c r="P147" s="92"/>
      <c r="R147" s="82"/>
      <c r="S147" s="94" t="s">
        <v>4</v>
      </c>
      <c r="T147" s="102" t="s">
        <v>296</v>
      </c>
      <c r="U147" s="76"/>
      <c r="V147" s="80"/>
      <c r="W147" s="78"/>
      <c r="X147" s="135"/>
      <c r="Y147" s="136"/>
      <c r="Z147" s="121"/>
      <c r="AB147" s="121"/>
      <c r="AC147" s="121"/>
    </row>
    <row r="148" spans="1:29" s="72" customFormat="1" ht="12.75" customHeight="1">
      <c r="A148" s="96" t="s">
        <v>5</v>
      </c>
      <c r="B148" s="101" t="s">
        <v>290</v>
      </c>
      <c r="C148" s="75"/>
      <c r="D148" s="92"/>
      <c r="F148" s="82"/>
      <c r="G148" s="94" t="s">
        <v>5</v>
      </c>
      <c r="H148" s="159" t="s">
        <v>197</v>
      </c>
      <c r="I148" s="76"/>
      <c r="J148" s="76"/>
      <c r="K148" s="78"/>
      <c r="L148" s="79"/>
      <c r="M148" s="96" t="s">
        <v>5</v>
      </c>
      <c r="N148" s="101" t="s">
        <v>300</v>
      </c>
      <c r="O148" s="75"/>
      <c r="P148" s="92"/>
      <c r="R148" s="82"/>
      <c r="S148" s="94" t="s">
        <v>5</v>
      </c>
      <c r="T148" s="102" t="s">
        <v>125</v>
      </c>
      <c r="U148" s="76"/>
      <c r="V148" s="76"/>
      <c r="W148" s="78"/>
      <c r="X148" s="135"/>
      <c r="Y148" s="136"/>
      <c r="Z148" s="121"/>
      <c r="AB148" s="121"/>
      <c r="AC148" s="121"/>
    </row>
    <row r="149" spans="1:29" s="72" customFormat="1" ht="12.75" customHeight="1">
      <c r="A149" s="95" t="s">
        <v>6</v>
      </c>
      <c r="B149" s="101" t="s">
        <v>291</v>
      </c>
      <c r="C149" s="81"/>
      <c r="D149" s="92"/>
      <c r="F149" s="76"/>
      <c r="G149" s="93" t="s">
        <v>6</v>
      </c>
      <c r="H149" s="102" t="s">
        <v>284</v>
      </c>
      <c r="I149" s="108"/>
      <c r="J149" s="109" t="s">
        <v>61</v>
      </c>
      <c r="K149" s="110"/>
      <c r="L149" s="79"/>
      <c r="M149" s="95" t="s">
        <v>6</v>
      </c>
      <c r="N149" s="101" t="s">
        <v>301</v>
      </c>
      <c r="O149" s="81"/>
      <c r="P149" s="92"/>
      <c r="R149" s="76"/>
      <c r="S149" s="93" t="s">
        <v>6</v>
      </c>
      <c r="T149" s="102" t="s">
        <v>157</v>
      </c>
      <c r="U149" s="108"/>
      <c r="V149" s="109" t="s">
        <v>61</v>
      </c>
      <c r="W149" s="110"/>
      <c r="X149" s="135"/>
      <c r="Y149" s="137"/>
      <c r="Z149" s="122"/>
      <c r="AB149" s="122"/>
      <c r="AC149" s="122"/>
    </row>
    <row r="150" spans="1:29" s="72" customFormat="1" ht="12.75" customHeight="1">
      <c r="A150" s="97"/>
      <c r="B150" s="81"/>
      <c r="C150" s="93"/>
      <c r="D150" s="92"/>
      <c r="E150" s="93" t="s">
        <v>3</v>
      </c>
      <c r="F150" s="100" t="s">
        <v>199</v>
      </c>
      <c r="G150" s="76"/>
      <c r="H150" s="98"/>
      <c r="I150" s="111" t="s">
        <v>1</v>
      </c>
      <c r="J150" s="156" t="s">
        <v>425</v>
      </c>
      <c r="K150" s="110"/>
      <c r="L150" s="79"/>
      <c r="M150" s="97"/>
      <c r="N150" s="81"/>
      <c r="O150" s="93"/>
      <c r="P150" s="92"/>
      <c r="Q150" s="93" t="s">
        <v>3</v>
      </c>
      <c r="R150" s="100" t="s">
        <v>201</v>
      </c>
      <c r="S150" s="76"/>
      <c r="T150" s="98"/>
      <c r="U150" s="111" t="s">
        <v>1</v>
      </c>
      <c r="V150" s="156" t="s">
        <v>428</v>
      </c>
      <c r="W150" s="110"/>
      <c r="X150" s="135"/>
      <c r="Y150" s="137"/>
      <c r="Z150" s="122"/>
      <c r="AB150" s="122"/>
      <c r="AC150" s="122"/>
    </row>
    <row r="151" spans="1:29" s="72" customFormat="1" ht="12.75" customHeight="1">
      <c r="A151" s="73"/>
      <c r="B151" s="107" t="s">
        <v>60</v>
      </c>
      <c r="C151" s="75"/>
      <c r="D151" s="92"/>
      <c r="E151" s="94" t="s">
        <v>4</v>
      </c>
      <c r="F151" s="100" t="s">
        <v>285</v>
      </c>
      <c r="G151" s="76"/>
      <c r="H151" s="77"/>
      <c r="I151" s="111" t="s">
        <v>54</v>
      </c>
      <c r="J151" s="118" t="s">
        <v>425</v>
      </c>
      <c r="K151" s="110"/>
      <c r="L151" s="79"/>
      <c r="M151" s="73"/>
      <c r="N151" s="107" t="s">
        <v>60</v>
      </c>
      <c r="O151" s="75"/>
      <c r="P151" s="92"/>
      <c r="Q151" s="94" t="s">
        <v>4</v>
      </c>
      <c r="R151" s="100" t="s">
        <v>115</v>
      </c>
      <c r="S151" s="76"/>
      <c r="T151" s="77"/>
      <c r="U151" s="111" t="s">
        <v>54</v>
      </c>
      <c r="V151" s="118" t="s">
        <v>428</v>
      </c>
      <c r="W151" s="110"/>
      <c r="X151" s="135"/>
      <c r="Y151" s="137"/>
      <c r="Z151" s="122"/>
      <c r="AB151" s="122"/>
      <c r="AC151" s="122"/>
    </row>
    <row r="152" spans="1:29" s="72" customFormat="1" ht="12.75" customHeight="1">
      <c r="A152" s="73"/>
      <c r="B152" s="107" t="s">
        <v>427</v>
      </c>
      <c r="C152" s="75"/>
      <c r="D152" s="92"/>
      <c r="E152" s="94" t="s">
        <v>5</v>
      </c>
      <c r="F152" s="100" t="s">
        <v>286</v>
      </c>
      <c r="G152" s="80"/>
      <c r="H152" s="77"/>
      <c r="I152" s="111" t="s">
        <v>0</v>
      </c>
      <c r="J152" s="118" t="s">
        <v>426</v>
      </c>
      <c r="K152" s="110"/>
      <c r="L152" s="79"/>
      <c r="M152" s="73"/>
      <c r="N152" s="107" t="s">
        <v>431</v>
      </c>
      <c r="O152" s="75"/>
      <c r="P152" s="92"/>
      <c r="Q152" s="94" t="s">
        <v>5</v>
      </c>
      <c r="R152" s="100" t="s">
        <v>297</v>
      </c>
      <c r="S152" s="80"/>
      <c r="T152" s="77"/>
      <c r="U152" s="111" t="s">
        <v>0</v>
      </c>
      <c r="V152" s="118" t="s">
        <v>429</v>
      </c>
      <c r="W152" s="110"/>
      <c r="X152" s="135"/>
      <c r="Y152" s="137"/>
      <c r="Z152" s="122"/>
      <c r="AB152" s="122"/>
      <c r="AC152" s="122"/>
    </row>
    <row r="153" spans="1:29" s="72" customFormat="1" ht="12.75" customHeight="1">
      <c r="A153" s="83"/>
      <c r="B153" s="84"/>
      <c r="C153" s="84"/>
      <c r="D153" s="92"/>
      <c r="E153" s="93" t="s">
        <v>6</v>
      </c>
      <c r="F153" s="101" t="s">
        <v>287</v>
      </c>
      <c r="G153" s="84"/>
      <c r="H153" s="84"/>
      <c r="I153" s="112" t="s">
        <v>2</v>
      </c>
      <c r="J153" s="118" t="s">
        <v>426</v>
      </c>
      <c r="K153" s="113"/>
      <c r="L153" s="85"/>
      <c r="M153" s="83"/>
      <c r="N153" s="84"/>
      <c r="O153" s="84"/>
      <c r="P153" s="92"/>
      <c r="Q153" s="93" t="s">
        <v>6</v>
      </c>
      <c r="R153" s="101" t="s">
        <v>298</v>
      </c>
      <c r="S153" s="84"/>
      <c r="T153" s="84"/>
      <c r="U153" s="112" t="s">
        <v>2</v>
      </c>
      <c r="V153" s="118" t="s">
        <v>430</v>
      </c>
      <c r="W153" s="113"/>
      <c r="X153" s="135"/>
      <c r="Y153" s="138"/>
      <c r="Z153" s="123"/>
      <c r="AB153" s="123"/>
      <c r="AC153" s="123"/>
    </row>
    <row r="154" spans="1:29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  <c r="Y154" s="134"/>
      <c r="Z154" s="120"/>
      <c r="AB154" s="120"/>
      <c r="AC154" s="120"/>
    </row>
    <row r="155" spans="1:31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  <c r="X155" s="139" t="s">
        <v>68</v>
      </c>
      <c r="Y155" s="140"/>
      <c r="Z155" s="162" t="s">
        <v>62</v>
      </c>
      <c r="AA155" s="164" t="s">
        <v>64</v>
      </c>
      <c r="AB155" s="160" t="s">
        <v>65</v>
      </c>
      <c r="AC155" s="162" t="s">
        <v>63</v>
      </c>
      <c r="AD155" s="164" t="s">
        <v>64</v>
      </c>
      <c r="AE155" s="160" t="s">
        <v>65</v>
      </c>
    </row>
    <row r="156" spans="1:31" ht="12.75">
      <c r="A156" s="42" t="s">
        <v>23</v>
      </c>
      <c r="B156" s="89" t="s">
        <v>24</v>
      </c>
      <c r="C156" s="90" t="s">
        <v>25</v>
      </c>
      <c r="D156" s="91" t="s">
        <v>26</v>
      </c>
      <c r="E156" s="91" t="s">
        <v>27</v>
      </c>
      <c r="F156" s="9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9" t="s">
        <v>24</v>
      </c>
      <c r="O156" s="90" t="s">
        <v>25</v>
      </c>
      <c r="P156" s="91" t="s">
        <v>26</v>
      </c>
      <c r="Q156" s="91" t="s">
        <v>27</v>
      </c>
      <c r="R156" s="91"/>
      <c r="S156" s="44" t="s">
        <v>25</v>
      </c>
      <c r="T156" s="44" t="s">
        <v>22</v>
      </c>
      <c r="U156" s="43"/>
      <c r="V156" s="42" t="s">
        <v>24</v>
      </c>
      <c r="W156" s="42"/>
      <c r="X156" s="141" t="s">
        <v>25</v>
      </c>
      <c r="Y156" s="142" t="s">
        <v>22</v>
      </c>
      <c r="Z156" s="163"/>
      <c r="AA156" s="165"/>
      <c r="AB156" s="161"/>
      <c r="AC156" s="163"/>
      <c r="AD156" s="165"/>
      <c r="AE156" s="161"/>
    </row>
    <row r="157" spans="1:31" ht="16.5" customHeight="1">
      <c r="A157" s="146">
        <v>-4</v>
      </c>
      <c r="B157" s="147">
        <v>0</v>
      </c>
      <c r="C157" s="148">
        <v>1</v>
      </c>
      <c r="D157" s="149" t="s">
        <v>101</v>
      </c>
      <c r="E157" s="150" t="s">
        <v>1</v>
      </c>
      <c r="F157" s="151">
        <v>6</v>
      </c>
      <c r="G157" s="152"/>
      <c r="H157" s="152">
        <v>300</v>
      </c>
      <c r="I157" s="153">
        <v>8</v>
      </c>
      <c r="J157" s="154">
        <v>6</v>
      </c>
      <c r="K157" s="45">
        <v>4</v>
      </c>
      <c r="L157" s="12"/>
      <c r="M157" s="146">
        <v>-2.75</v>
      </c>
      <c r="N157" s="147">
        <v>0</v>
      </c>
      <c r="O157" s="148">
        <v>1</v>
      </c>
      <c r="P157" s="149" t="s">
        <v>103</v>
      </c>
      <c r="Q157" s="150" t="s">
        <v>54</v>
      </c>
      <c r="R157" s="151">
        <v>4</v>
      </c>
      <c r="S157" s="152"/>
      <c r="T157" s="152">
        <v>200</v>
      </c>
      <c r="U157" s="153">
        <v>8</v>
      </c>
      <c r="V157" s="154">
        <v>6</v>
      </c>
      <c r="W157" s="45">
        <v>2.75</v>
      </c>
      <c r="X157" s="143">
        <f>A157+M157+A180</f>
        <v>-15</v>
      </c>
      <c r="Y157" s="144">
        <f>K157+W157+K180</f>
        <v>15</v>
      </c>
      <c r="Z157" s="119">
        <f>O157</f>
        <v>1</v>
      </c>
      <c r="AA157" s="124">
        <f>IF(AND(G157&gt;0,G157&lt;1),2*G157,MATCH(A157,{-40000,-0.4999999999,0.5,40000},1)-1)+IF(AND(S157&gt;0,S157&lt;1),2*S157,MATCH(M157,{-40000,-0.4999999999,0.5,40000},1)-1)+IF(AND(G180&gt;0,G180&lt;1),2*G180,MATCH(A180,{-40000,-0.4999999999,0.5,40000},1)-1)</f>
        <v>0</v>
      </c>
      <c r="AB157" s="124">
        <f>MATCH(X157,{-40000,-9.9999999999,-6.9999999999,-2.9999999999,3,7,10,40000},1)/2-0.5</f>
        <v>0</v>
      </c>
      <c r="AC157" s="119">
        <f>U157</f>
        <v>8</v>
      </c>
      <c r="AD157" s="124">
        <f>IF(AND(H157&gt;0,H157&lt;1),2*H157,MATCH(K157,{-40000,-0.4999999999,0.5,40000},1)-1)+IF(AND(T157&gt;0,T157&lt;1),2*T157,MATCH(W157,{-40000,-0.4999999999,0.5,40000},1)-1)+IF(AND(H180&gt;0,H180&lt;1),2*H180,MATCH(K180,{-40000,-0.4999999999,0.5,40000},1)-1)</f>
        <v>6</v>
      </c>
      <c r="AE157" s="124">
        <f>MATCH(Y157,{-40000,-9.9999999999,-6.9999999999,-2.9999999999,3,7,10,40000},1)/2-0.5</f>
        <v>3</v>
      </c>
    </row>
    <row r="158" spans="1:31" ht="16.5" customHeight="1">
      <c r="A158" s="146">
        <v>1.375</v>
      </c>
      <c r="B158" s="147">
        <v>5</v>
      </c>
      <c r="C158" s="148">
        <v>4</v>
      </c>
      <c r="D158" s="149" t="s">
        <v>103</v>
      </c>
      <c r="E158" s="150" t="s">
        <v>54</v>
      </c>
      <c r="F158" s="151">
        <v>7</v>
      </c>
      <c r="G158" s="152"/>
      <c r="H158" s="152">
        <v>100</v>
      </c>
      <c r="I158" s="153">
        <v>7</v>
      </c>
      <c r="J158" s="154">
        <v>1</v>
      </c>
      <c r="K158" s="45">
        <v>-1.375</v>
      </c>
      <c r="L158" s="12"/>
      <c r="M158" s="146">
        <v>2</v>
      </c>
      <c r="N158" s="147">
        <v>6</v>
      </c>
      <c r="O158" s="148">
        <v>4</v>
      </c>
      <c r="P158" s="149" t="s">
        <v>103</v>
      </c>
      <c r="Q158" s="150" t="s">
        <v>54</v>
      </c>
      <c r="R158" s="151">
        <v>7</v>
      </c>
      <c r="S158" s="152"/>
      <c r="T158" s="152">
        <v>50</v>
      </c>
      <c r="U158" s="153">
        <v>7</v>
      </c>
      <c r="V158" s="154">
        <v>0</v>
      </c>
      <c r="W158" s="45">
        <v>-2</v>
      </c>
      <c r="X158" s="143">
        <f>A158+M158+A181</f>
        <v>8.625</v>
      </c>
      <c r="Y158" s="144">
        <f>K158+W158+K181</f>
        <v>-8.625</v>
      </c>
      <c r="Z158" s="119">
        <f>O158</f>
        <v>4</v>
      </c>
      <c r="AA158" s="124">
        <f>IF(AND(G158&gt;0,G158&lt;1),2*G158,MATCH(A158,{-40000,-0.4999999999,0.5,40000},1)-1)+IF(AND(S158&gt;0,S158&lt;1),2*S158,MATCH(M158,{-40000,-0.4999999999,0.5,40000},1)-1)+IF(AND(G181&gt;0,G181&lt;1),2*G181,MATCH(A181,{-40000,-0.4999999999,0.5,40000},1)-1)</f>
        <v>6</v>
      </c>
      <c r="AB158" s="124">
        <f>MATCH(X158,{-40000,-9.9999999999,-6.9999999999,-2.9999999999,3,7,10,40000},1)/2-0.5</f>
        <v>2.5</v>
      </c>
      <c r="AC158" s="119">
        <f>U158</f>
        <v>7</v>
      </c>
      <c r="AD158" s="124">
        <f>IF(AND(H158&gt;0,H158&lt;1),2*H158,MATCH(K158,{-40000,-0.4999999999,0.5,40000},1)-1)+IF(AND(T158&gt;0,T158&lt;1),2*T158,MATCH(W158,{-40000,-0.4999999999,0.5,40000},1)-1)+IF(AND(H181&gt;0,H181&lt;1),2*H181,MATCH(K181,{-40000,-0.4999999999,0.5,40000},1)-1)</f>
        <v>0</v>
      </c>
      <c r="AE158" s="124">
        <f>MATCH(Y158,{-40000,-9.9999999999,-6.9999999999,-2.9999999999,3,7,10,40000},1)/2-0.5</f>
        <v>0.5</v>
      </c>
    </row>
    <row r="159" spans="1:31" ht="16.5" customHeight="1">
      <c r="A159" s="146">
        <v>1.375</v>
      </c>
      <c r="B159" s="147">
        <v>5</v>
      </c>
      <c r="C159" s="148">
        <v>2</v>
      </c>
      <c r="D159" s="149" t="s">
        <v>103</v>
      </c>
      <c r="E159" s="150" t="s">
        <v>54</v>
      </c>
      <c r="F159" s="151">
        <v>7</v>
      </c>
      <c r="G159" s="152"/>
      <c r="H159" s="152">
        <v>100</v>
      </c>
      <c r="I159" s="153">
        <v>6</v>
      </c>
      <c r="J159" s="154">
        <v>1</v>
      </c>
      <c r="K159" s="45">
        <v>-1.375</v>
      </c>
      <c r="L159" s="12"/>
      <c r="M159" s="146">
        <v>0.125</v>
      </c>
      <c r="N159" s="147">
        <v>3</v>
      </c>
      <c r="O159" s="148">
        <v>2</v>
      </c>
      <c r="P159" s="149" t="s">
        <v>93</v>
      </c>
      <c r="Q159" s="150" t="s">
        <v>1</v>
      </c>
      <c r="R159" s="151">
        <v>7</v>
      </c>
      <c r="S159" s="152"/>
      <c r="T159" s="152">
        <v>100</v>
      </c>
      <c r="U159" s="153">
        <v>6</v>
      </c>
      <c r="V159" s="154">
        <v>3</v>
      </c>
      <c r="W159" s="45">
        <v>-0.125</v>
      </c>
      <c r="X159" s="143">
        <f>A159+M159+A182</f>
        <v>-2.75</v>
      </c>
      <c r="Y159" s="144">
        <f>K159+W159+K182</f>
        <v>2.75</v>
      </c>
      <c r="Z159" s="119">
        <f>O159</f>
        <v>2</v>
      </c>
      <c r="AA159" s="124">
        <f>IF(AND(G159&gt;0,G159&lt;1),2*G159,MATCH(A159,{-40000,-0.4999999999,0.5,40000},1)-1)+IF(AND(S159&gt;0,S159&lt;1),2*S159,MATCH(M159,{-40000,-0.4999999999,0.5,40000},1)-1)+IF(AND(G182&gt;0,G182&lt;1),2*G182,MATCH(A182,{-40000,-0.4999999999,0.5,40000},1)-1)</f>
        <v>3</v>
      </c>
      <c r="AB159" s="124">
        <f>MATCH(X159,{-40000,-9.9999999999,-6.9999999999,-2.9999999999,3,7,10,40000},1)/2-0.5</f>
        <v>1.5</v>
      </c>
      <c r="AC159" s="119">
        <f>U159</f>
        <v>6</v>
      </c>
      <c r="AD159" s="124">
        <f>IF(AND(H159&gt;0,H159&lt;1),2*H159,MATCH(K159,{-40000,-0.4999999999,0.5,40000},1)-1)+IF(AND(T159&gt;0,T159&lt;1),2*T159,MATCH(W159,{-40000,-0.4999999999,0.5,40000},1)-1)+IF(AND(H182&gt;0,H182&lt;1),2*H182,MATCH(K182,{-40000,-0.4999999999,0.5,40000},1)-1)</f>
        <v>3</v>
      </c>
      <c r="AE159" s="124">
        <f>MATCH(Y159,{-40000,-9.9999999999,-6.9999999999,-2.9999999999,3,7,10,40000},1)/2-0.5</f>
        <v>1.5</v>
      </c>
    </row>
    <row r="160" spans="1:31" ht="16.5" customHeight="1">
      <c r="A160" s="146">
        <v>-0.5</v>
      </c>
      <c r="B160" s="147">
        <v>2</v>
      </c>
      <c r="C160" s="148">
        <v>3</v>
      </c>
      <c r="D160" s="149" t="s">
        <v>99</v>
      </c>
      <c r="E160" s="150" t="s">
        <v>0</v>
      </c>
      <c r="F160" s="151">
        <v>10</v>
      </c>
      <c r="G160" s="152"/>
      <c r="H160" s="152">
        <v>170</v>
      </c>
      <c r="I160" s="153">
        <v>5</v>
      </c>
      <c r="J160" s="154">
        <v>4</v>
      </c>
      <c r="K160" s="45">
        <v>0.5</v>
      </c>
      <c r="L160" s="12"/>
      <c r="M160" s="146">
        <v>0.125</v>
      </c>
      <c r="N160" s="147">
        <v>3</v>
      </c>
      <c r="O160" s="148">
        <v>3</v>
      </c>
      <c r="P160" s="149" t="s">
        <v>103</v>
      </c>
      <c r="Q160" s="150" t="s">
        <v>54</v>
      </c>
      <c r="R160" s="151">
        <v>6</v>
      </c>
      <c r="S160" s="152"/>
      <c r="T160" s="152">
        <v>100</v>
      </c>
      <c r="U160" s="153">
        <v>5</v>
      </c>
      <c r="V160" s="154">
        <v>3</v>
      </c>
      <c r="W160" s="45">
        <v>-0.125</v>
      </c>
      <c r="X160" s="143">
        <f>A160+M160+A183</f>
        <v>4.875</v>
      </c>
      <c r="Y160" s="144">
        <f>K160+W160+K183</f>
        <v>-4.875</v>
      </c>
      <c r="Z160" s="119">
        <f>O160</f>
        <v>3</v>
      </c>
      <c r="AA160" s="124">
        <f>IF(AND(G160&gt;0,G160&lt;1),2*G160,MATCH(A160,{-40000,-0.4999999999,0.5,40000},1)-1)+IF(AND(S160&gt;0,S160&lt;1),2*S160,MATCH(M160,{-40000,-0.4999999999,0.5,40000},1)-1)+IF(AND(G183&gt;0,G183&lt;1),2*G183,MATCH(A183,{-40000,-0.4999999999,0.5,40000},1)-1)</f>
        <v>3</v>
      </c>
      <c r="AB160" s="124">
        <f>MATCH(X160,{-40000,-9.9999999999,-6.9999999999,-2.9999999999,3,7,10,40000},1)/2-0.5</f>
        <v>2</v>
      </c>
      <c r="AC160" s="119">
        <f>U160</f>
        <v>5</v>
      </c>
      <c r="AD160" s="124">
        <f>IF(AND(H160&gt;0,H160&lt;1),2*H160,MATCH(K160,{-40000,-0.4999999999,0.5,40000},1)-1)+IF(AND(T160&gt;0,T160&lt;1),2*T160,MATCH(W160,{-40000,-0.4999999999,0.5,40000},1)-1)+IF(AND(H183&gt;0,H183&lt;1),2*H183,MATCH(K183,{-40000,-0.4999999999,0.5,40000},1)-1)</f>
        <v>3</v>
      </c>
      <c r="AE160" s="124">
        <f>MATCH(Y160,{-40000,-9.9999999999,-6.9999999999,-2.9999999999,3,7,10,40000},1)/2-0.5</f>
        <v>1</v>
      </c>
    </row>
    <row r="161" spans="1:29" s="72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9"/>
      <c r="S161" s="13"/>
      <c r="T161" s="13"/>
      <c r="U161" s="46"/>
      <c r="V161" s="13"/>
      <c r="W161" s="13"/>
      <c r="X161" s="135"/>
      <c r="Y161" s="133"/>
      <c r="Z161" s="13"/>
      <c r="AB161" s="13"/>
      <c r="AC161" s="13"/>
    </row>
    <row r="162" spans="1:29" s="72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  <c r="X162" s="135"/>
      <c r="Y162" s="133"/>
      <c r="Z162" s="11"/>
      <c r="AB162" s="11"/>
      <c r="AC162" s="11"/>
    </row>
    <row r="163" spans="1:29" s="72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  <c r="X163" s="135"/>
      <c r="Y163" s="133"/>
      <c r="Z163" s="11"/>
      <c r="AB163" s="11"/>
      <c r="AC163" s="11"/>
    </row>
    <row r="164" spans="1:29" s="72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  <c r="X164" s="135"/>
      <c r="Y164" s="134"/>
      <c r="Z164" s="120"/>
      <c r="AB164" s="120"/>
      <c r="AC164" s="120"/>
    </row>
    <row r="165" spans="1:29" s="72" customFormat="1" ht="12.75" customHeight="1">
      <c r="A165" s="73"/>
      <c r="B165" s="74"/>
      <c r="C165" s="75"/>
      <c r="D165" s="92"/>
      <c r="E165" s="93" t="s">
        <v>3</v>
      </c>
      <c r="F165" s="100" t="s">
        <v>302</v>
      </c>
      <c r="G165" s="76"/>
      <c r="H165" s="77"/>
      <c r="I165" s="77"/>
      <c r="J165" s="127"/>
      <c r="K165" s="78"/>
      <c r="L165" s="79"/>
      <c r="M165" s="73"/>
      <c r="N165" s="74"/>
      <c r="O165" s="75"/>
      <c r="P165" s="92"/>
      <c r="Q165" s="93" t="s">
        <v>3</v>
      </c>
      <c r="R165" s="100" t="s">
        <v>313</v>
      </c>
      <c r="S165" s="76"/>
      <c r="T165" s="77"/>
      <c r="U165" s="77"/>
      <c r="V165" s="127"/>
      <c r="W165" s="78"/>
      <c r="X165" s="135"/>
      <c r="Y165" s="136"/>
      <c r="Z165" s="121"/>
      <c r="AB165" s="121"/>
      <c r="AC165" s="121"/>
    </row>
    <row r="166" spans="1:29" s="72" customFormat="1" ht="12.75" customHeight="1">
      <c r="A166" s="73"/>
      <c r="B166" s="74"/>
      <c r="C166" s="75"/>
      <c r="D166" s="92"/>
      <c r="E166" s="94" t="s">
        <v>4</v>
      </c>
      <c r="F166" s="100" t="s">
        <v>195</v>
      </c>
      <c r="G166" s="80"/>
      <c r="H166" s="77"/>
      <c r="I166" s="128"/>
      <c r="J166" s="12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15.1</v>
      </c>
      <c r="K166" s="130"/>
      <c r="L166" s="79"/>
      <c r="M166" s="73"/>
      <c r="N166" s="74"/>
      <c r="O166" s="75"/>
      <c r="P166" s="92"/>
      <c r="Q166" s="94" t="s">
        <v>4</v>
      </c>
      <c r="R166" s="100" t="s">
        <v>314</v>
      </c>
      <c r="S166" s="80"/>
      <c r="T166" s="77"/>
      <c r="U166" s="128"/>
      <c r="V166" s="129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16.1</v>
      </c>
      <c r="W166" s="130"/>
      <c r="X166" s="135"/>
      <c r="Y166" s="136"/>
      <c r="Z166" s="121"/>
      <c r="AB166" s="121"/>
      <c r="AC166" s="121"/>
    </row>
    <row r="167" spans="1:29" s="72" customFormat="1" ht="12.75" customHeight="1">
      <c r="A167" s="73"/>
      <c r="B167" s="74"/>
      <c r="C167" s="75"/>
      <c r="D167" s="92"/>
      <c r="E167" s="94" t="s">
        <v>5</v>
      </c>
      <c r="F167" s="100" t="s">
        <v>227</v>
      </c>
      <c r="G167" s="76"/>
      <c r="H167" s="77"/>
      <c r="I167" s="131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10.1</v>
      </c>
      <c r="J167" s="129" t="str">
        <f>IF(J166="","","+")</f>
        <v>+</v>
      </c>
      <c r="K167" s="132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6.1</v>
      </c>
      <c r="L167" s="79"/>
      <c r="M167" s="73"/>
      <c r="N167" s="74"/>
      <c r="O167" s="75"/>
      <c r="P167" s="92"/>
      <c r="Q167" s="94" t="s">
        <v>5</v>
      </c>
      <c r="R167" s="100" t="s">
        <v>315</v>
      </c>
      <c r="S167" s="76"/>
      <c r="T167" s="77"/>
      <c r="U167" s="131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7.1</v>
      </c>
      <c r="V167" s="129" t="str">
        <f>IF(V166="","","+")</f>
        <v>+</v>
      </c>
      <c r="W167" s="132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5.1</v>
      </c>
      <c r="X167" s="135"/>
      <c r="Y167" s="136"/>
      <c r="Z167" s="121"/>
      <c r="AB167" s="121"/>
      <c r="AC167" s="121"/>
    </row>
    <row r="168" spans="1:29" s="72" customFormat="1" ht="12.75" customHeight="1">
      <c r="A168" s="73"/>
      <c r="B168" s="74"/>
      <c r="C168" s="75"/>
      <c r="D168" s="92"/>
      <c r="E168" s="93" t="s">
        <v>6</v>
      </c>
      <c r="F168" s="100" t="s">
        <v>139</v>
      </c>
      <c r="G168" s="76"/>
      <c r="H168" s="77"/>
      <c r="I168" s="128"/>
      <c r="J168" s="129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9.1</v>
      </c>
      <c r="K168" s="130"/>
      <c r="L168" s="79"/>
      <c r="M168" s="73"/>
      <c r="N168" s="74"/>
      <c r="O168" s="75"/>
      <c r="P168" s="92"/>
      <c r="Q168" s="93" t="s">
        <v>6</v>
      </c>
      <c r="R168" s="100" t="s">
        <v>316</v>
      </c>
      <c r="S168" s="76"/>
      <c r="T168" s="77"/>
      <c r="U168" s="128"/>
      <c r="V168" s="129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12.1</v>
      </c>
      <c r="W168" s="130"/>
      <c r="X168" s="135"/>
      <c r="Y168" s="136"/>
      <c r="Z168" s="121"/>
      <c r="AB168" s="121"/>
      <c r="AC168" s="121"/>
    </row>
    <row r="169" spans="1:29" s="72" customFormat="1" ht="12.75" customHeight="1">
      <c r="A169" s="95" t="s">
        <v>3</v>
      </c>
      <c r="B169" s="101" t="s">
        <v>310</v>
      </c>
      <c r="C169" s="75"/>
      <c r="D169" s="92"/>
      <c r="F169" s="76"/>
      <c r="G169" s="93" t="s">
        <v>3</v>
      </c>
      <c r="H169" s="102" t="s">
        <v>303</v>
      </c>
      <c r="I169" s="76"/>
      <c r="J169" s="80"/>
      <c r="K169" s="78"/>
      <c r="L169" s="79"/>
      <c r="M169" s="95" t="s">
        <v>3</v>
      </c>
      <c r="N169" s="101" t="s">
        <v>323</v>
      </c>
      <c r="O169" s="75"/>
      <c r="P169" s="92"/>
      <c r="R169" s="76"/>
      <c r="S169" s="93" t="s">
        <v>3</v>
      </c>
      <c r="T169" s="102" t="s">
        <v>317</v>
      </c>
      <c r="U169" s="76"/>
      <c r="V169" s="80"/>
      <c r="W169" s="78"/>
      <c r="X169" s="135"/>
      <c r="Y169" s="136"/>
      <c r="Z169" s="121"/>
      <c r="AB169" s="121"/>
      <c r="AC169" s="121"/>
    </row>
    <row r="170" spans="1:29" s="72" customFormat="1" ht="12.75" customHeight="1">
      <c r="A170" s="96" t="s">
        <v>4</v>
      </c>
      <c r="B170" s="101" t="s">
        <v>311</v>
      </c>
      <c r="C170" s="81"/>
      <c r="D170" s="92"/>
      <c r="F170" s="82"/>
      <c r="G170" s="94" t="s">
        <v>4</v>
      </c>
      <c r="H170" s="102" t="s">
        <v>304</v>
      </c>
      <c r="I170" s="76"/>
      <c r="J170" s="80"/>
      <c r="K170" s="78"/>
      <c r="L170" s="79"/>
      <c r="M170" s="96" t="s">
        <v>4</v>
      </c>
      <c r="N170" s="101" t="s">
        <v>324</v>
      </c>
      <c r="O170" s="81"/>
      <c r="P170" s="92"/>
      <c r="R170" s="82"/>
      <c r="S170" s="94" t="s">
        <v>4</v>
      </c>
      <c r="T170" s="102" t="s">
        <v>318</v>
      </c>
      <c r="U170" s="76"/>
      <c r="V170" s="80"/>
      <c r="W170" s="78"/>
      <c r="X170" s="135"/>
      <c r="Y170" s="136"/>
      <c r="Z170" s="121"/>
      <c r="AB170" s="121"/>
      <c r="AC170" s="121"/>
    </row>
    <row r="171" spans="1:29" s="72" customFormat="1" ht="12.75" customHeight="1">
      <c r="A171" s="96" t="s">
        <v>5</v>
      </c>
      <c r="B171" s="158" t="s">
        <v>202</v>
      </c>
      <c r="C171" s="75"/>
      <c r="D171" s="92"/>
      <c r="F171" s="82"/>
      <c r="G171" s="94" t="s">
        <v>5</v>
      </c>
      <c r="H171" s="102" t="s">
        <v>280</v>
      </c>
      <c r="I171" s="76"/>
      <c r="J171" s="76"/>
      <c r="K171" s="78"/>
      <c r="L171" s="79"/>
      <c r="M171" s="96" t="s">
        <v>5</v>
      </c>
      <c r="N171" s="101" t="s">
        <v>325</v>
      </c>
      <c r="O171" s="75"/>
      <c r="P171" s="92"/>
      <c r="R171" s="82"/>
      <c r="S171" s="94" t="s">
        <v>5</v>
      </c>
      <c r="T171" s="102" t="s">
        <v>319</v>
      </c>
      <c r="U171" s="76"/>
      <c r="V171" s="76"/>
      <c r="W171" s="78"/>
      <c r="X171" s="135"/>
      <c r="Y171" s="136"/>
      <c r="Z171" s="121"/>
      <c r="AB171" s="121"/>
      <c r="AC171" s="121"/>
    </row>
    <row r="172" spans="1:29" s="72" customFormat="1" ht="12.75" customHeight="1">
      <c r="A172" s="95" t="s">
        <v>6</v>
      </c>
      <c r="B172" s="101" t="s">
        <v>312</v>
      </c>
      <c r="C172" s="81"/>
      <c r="D172" s="92"/>
      <c r="F172" s="76"/>
      <c r="G172" s="93" t="s">
        <v>6</v>
      </c>
      <c r="H172" s="159" t="s">
        <v>305</v>
      </c>
      <c r="I172" s="108"/>
      <c r="J172" s="109" t="s">
        <v>61</v>
      </c>
      <c r="K172" s="110"/>
      <c r="L172" s="79"/>
      <c r="M172" s="95" t="s">
        <v>6</v>
      </c>
      <c r="N172" s="101" t="s">
        <v>221</v>
      </c>
      <c r="O172" s="81"/>
      <c r="P172" s="92"/>
      <c r="R172" s="76"/>
      <c r="S172" s="93" t="s">
        <v>6</v>
      </c>
      <c r="T172" s="159" t="s">
        <v>182</v>
      </c>
      <c r="U172" s="108"/>
      <c r="V172" s="109" t="s">
        <v>61</v>
      </c>
      <c r="W172" s="110"/>
      <c r="X172" s="135"/>
      <c r="Y172" s="137"/>
      <c r="Z172" s="122"/>
      <c r="AB172" s="122"/>
      <c r="AC172" s="122"/>
    </row>
    <row r="173" spans="1:29" s="72" customFormat="1" ht="12.75" customHeight="1">
      <c r="A173" s="97"/>
      <c r="B173" s="81"/>
      <c r="C173" s="93"/>
      <c r="D173" s="92"/>
      <c r="E173" s="93" t="s">
        <v>3</v>
      </c>
      <c r="F173" s="100" t="s">
        <v>306</v>
      </c>
      <c r="G173" s="76"/>
      <c r="H173" s="98"/>
      <c r="I173" s="111" t="s">
        <v>1</v>
      </c>
      <c r="J173" s="156" t="s">
        <v>432</v>
      </c>
      <c r="K173" s="110"/>
      <c r="L173" s="79"/>
      <c r="M173" s="97"/>
      <c r="N173" s="81"/>
      <c r="O173" s="93"/>
      <c r="P173" s="92"/>
      <c r="Q173" s="93" t="s">
        <v>3</v>
      </c>
      <c r="R173" s="100" t="s">
        <v>320</v>
      </c>
      <c r="S173" s="76"/>
      <c r="T173" s="98"/>
      <c r="U173" s="111" t="s">
        <v>1</v>
      </c>
      <c r="V173" s="156" t="s">
        <v>436</v>
      </c>
      <c r="W173" s="110"/>
      <c r="X173" s="135"/>
      <c r="Y173" s="137"/>
      <c r="Z173" s="122"/>
      <c r="AB173" s="122"/>
      <c r="AC173" s="122"/>
    </row>
    <row r="174" spans="1:29" s="72" customFormat="1" ht="12.75" customHeight="1">
      <c r="A174" s="73"/>
      <c r="B174" s="107" t="s">
        <v>60</v>
      </c>
      <c r="C174" s="75"/>
      <c r="D174" s="92"/>
      <c r="E174" s="94" t="s">
        <v>4</v>
      </c>
      <c r="F174" s="100" t="s">
        <v>307</v>
      </c>
      <c r="G174" s="76"/>
      <c r="H174" s="77"/>
      <c r="I174" s="111" t="s">
        <v>54</v>
      </c>
      <c r="J174" s="118" t="s">
        <v>434</v>
      </c>
      <c r="K174" s="110"/>
      <c r="L174" s="79"/>
      <c r="M174" s="73"/>
      <c r="N174" s="107" t="s">
        <v>60</v>
      </c>
      <c r="O174" s="75"/>
      <c r="P174" s="92"/>
      <c r="Q174" s="94" t="s">
        <v>4</v>
      </c>
      <c r="R174" s="100" t="s">
        <v>233</v>
      </c>
      <c r="S174" s="76"/>
      <c r="T174" s="77"/>
      <c r="U174" s="111" t="s">
        <v>54</v>
      </c>
      <c r="V174" s="118" t="s">
        <v>436</v>
      </c>
      <c r="W174" s="110"/>
      <c r="X174" s="135"/>
      <c r="Y174" s="137"/>
      <c r="Z174" s="122"/>
      <c r="AB174" s="122"/>
      <c r="AC174" s="122"/>
    </row>
    <row r="175" spans="1:29" s="72" customFormat="1" ht="12.75" customHeight="1">
      <c r="A175" s="73"/>
      <c r="B175" s="107" t="s">
        <v>435</v>
      </c>
      <c r="C175" s="75"/>
      <c r="D175" s="92"/>
      <c r="E175" s="94" t="s">
        <v>5</v>
      </c>
      <c r="F175" s="100" t="s">
        <v>308</v>
      </c>
      <c r="G175" s="80"/>
      <c r="H175" s="77"/>
      <c r="I175" s="111" t="s">
        <v>0</v>
      </c>
      <c r="J175" s="118" t="s">
        <v>433</v>
      </c>
      <c r="K175" s="110"/>
      <c r="L175" s="79"/>
      <c r="M175" s="73"/>
      <c r="N175" s="107" t="s">
        <v>438</v>
      </c>
      <c r="O175" s="75"/>
      <c r="P175" s="92"/>
      <c r="Q175" s="94" t="s">
        <v>5</v>
      </c>
      <c r="R175" s="100" t="s">
        <v>321</v>
      </c>
      <c r="S175" s="80"/>
      <c r="T175" s="77"/>
      <c r="U175" s="111" t="s">
        <v>0</v>
      </c>
      <c r="V175" s="118" t="s">
        <v>437</v>
      </c>
      <c r="W175" s="110"/>
      <c r="X175" s="135"/>
      <c r="Y175" s="137"/>
      <c r="Z175" s="122"/>
      <c r="AB175" s="122"/>
      <c r="AC175" s="122"/>
    </row>
    <row r="176" spans="1:29" s="72" customFormat="1" ht="12.75" customHeight="1">
      <c r="A176" s="83"/>
      <c r="B176" s="84"/>
      <c r="C176" s="84"/>
      <c r="D176" s="92"/>
      <c r="E176" s="93" t="s">
        <v>6</v>
      </c>
      <c r="F176" s="101" t="s">
        <v>309</v>
      </c>
      <c r="G176" s="84"/>
      <c r="H176" s="84"/>
      <c r="I176" s="112" t="s">
        <v>2</v>
      </c>
      <c r="J176" s="118" t="s">
        <v>433</v>
      </c>
      <c r="K176" s="113"/>
      <c r="L176" s="85"/>
      <c r="M176" s="83"/>
      <c r="N176" s="84"/>
      <c r="O176" s="84"/>
      <c r="P176" s="92"/>
      <c r="Q176" s="93" t="s">
        <v>6</v>
      </c>
      <c r="R176" s="101" t="s">
        <v>322</v>
      </c>
      <c r="S176" s="84"/>
      <c r="T176" s="84"/>
      <c r="U176" s="112" t="s">
        <v>2</v>
      </c>
      <c r="V176" s="118" t="s">
        <v>437</v>
      </c>
      <c r="W176" s="113"/>
      <c r="X176" s="135"/>
      <c r="Y176" s="138"/>
      <c r="Z176" s="123"/>
      <c r="AB176" s="123"/>
      <c r="AC176" s="123"/>
    </row>
    <row r="177" spans="1:29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  <c r="Y177" s="134"/>
      <c r="Z177" s="120"/>
      <c r="AB177" s="120"/>
      <c r="AC177" s="120"/>
    </row>
    <row r="178" spans="1:31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  <c r="X178" s="139" t="s">
        <v>68</v>
      </c>
      <c r="Y178" s="140"/>
      <c r="Z178" s="162" t="s">
        <v>62</v>
      </c>
      <c r="AA178" s="164" t="s">
        <v>64</v>
      </c>
      <c r="AB178" s="160" t="s">
        <v>65</v>
      </c>
      <c r="AC178" s="162" t="s">
        <v>63</v>
      </c>
      <c r="AD178" s="164" t="s">
        <v>64</v>
      </c>
      <c r="AE178" s="160" t="s">
        <v>65</v>
      </c>
    </row>
    <row r="179" spans="1:31" ht="12.75">
      <c r="A179" s="42" t="s">
        <v>23</v>
      </c>
      <c r="B179" s="89" t="s">
        <v>24</v>
      </c>
      <c r="C179" s="90" t="s">
        <v>25</v>
      </c>
      <c r="D179" s="91" t="s">
        <v>26</v>
      </c>
      <c r="E179" s="91" t="s">
        <v>27</v>
      </c>
      <c r="F179" s="9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9" t="s">
        <v>24</v>
      </c>
      <c r="O179" s="90" t="s">
        <v>25</v>
      </c>
      <c r="P179" s="91" t="s">
        <v>26</v>
      </c>
      <c r="Q179" s="91" t="s">
        <v>27</v>
      </c>
      <c r="R179" s="91"/>
      <c r="S179" s="44" t="s">
        <v>25</v>
      </c>
      <c r="T179" s="44" t="s">
        <v>22</v>
      </c>
      <c r="U179" s="43"/>
      <c r="V179" s="42" t="s">
        <v>24</v>
      </c>
      <c r="W179" s="42"/>
      <c r="X179" s="141" t="s">
        <v>25</v>
      </c>
      <c r="Y179" s="142" t="s">
        <v>22</v>
      </c>
      <c r="Z179" s="163"/>
      <c r="AA179" s="165"/>
      <c r="AB179" s="161"/>
      <c r="AC179" s="163"/>
      <c r="AD179" s="165"/>
      <c r="AE179" s="161"/>
    </row>
    <row r="180" spans="1:31" ht="16.5" customHeight="1">
      <c r="A180" s="146">
        <v>-8.25</v>
      </c>
      <c r="B180" s="147">
        <v>0</v>
      </c>
      <c r="C180" s="148">
        <v>1</v>
      </c>
      <c r="D180" s="149" t="s">
        <v>96</v>
      </c>
      <c r="E180" s="150" t="s">
        <v>1</v>
      </c>
      <c r="F180" s="151">
        <v>9</v>
      </c>
      <c r="G180" s="152"/>
      <c r="H180" s="152">
        <v>100</v>
      </c>
      <c r="I180" s="153">
        <v>8</v>
      </c>
      <c r="J180" s="154">
        <v>6</v>
      </c>
      <c r="K180" s="45">
        <v>8.25</v>
      </c>
      <c r="L180" s="12"/>
      <c r="M180" s="146">
        <v>-0.5</v>
      </c>
      <c r="N180" s="147">
        <v>1</v>
      </c>
      <c r="O180" s="148">
        <v>3</v>
      </c>
      <c r="P180" s="149" t="s">
        <v>93</v>
      </c>
      <c r="Q180" s="150" t="s">
        <v>1</v>
      </c>
      <c r="R180" s="151">
        <v>12</v>
      </c>
      <c r="S180" s="152">
        <v>490</v>
      </c>
      <c r="T180" s="152"/>
      <c r="U180" s="153">
        <v>8</v>
      </c>
      <c r="V180" s="154">
        <v>5</v>
      </c>
      <c r="W180" s="45">
        <v>0.5</v>
      </c>
      <c r="X180" s="143">
        <f>M203+M180+A203</f>
        <v>4.25</v>
      </c>
      <c r="Y180" s="144">
        <f>W203+W180+K203</f>
        <v>-4.25</v>
      </c>
      <c r="Z180" s="119">
        <f>O180</f>
        <v>3</v>
      </c>
      <c r="AA180" s="124">
        <f>IF(AND(S203&gt;0,S203&lt;1),2*S203,MATCH(M203,{-40000,-0.4999999999,0.5,40000},1)-1)+IF(AND(S180&gt;0,S180&lt;1),2*S180,MATCH(M180,{-40000,-0.4999999999,0.5,40000},1)-1)+IF(AND(G203&gt;0,G203&lt;1),2*G203,MATCH(A203,{-40000,-0.4999999999,0.5,40000},1)-1)</f>
        <v>3</v>
      </c>
      <c r="AB180" s="124">
        <f>MATCH(X180,{-40000,-9.9999999999,-6.9999999999,-2.9999999999,3,7,10,40000},1)/2-0.5</f>
        <v>2</v>
      </c>
      <c r="AC180" s="119">
        <f>U180</f>
        <v>8</v>
      </c>
      <c r="AD180" s="124">
        <f>IF(AND(T203&gt;0,T203&lt;1),2*T203,MATCH(W203,{-40000,-0.4999999999,0.5,40000},1)-1)+IF(AND(T180&gt;0,T180&lt;1),2*T180,MATCH(W180,{-40000,-0.4999999999,0.5,40000},1)-1)+IF(AND(H203&gt;0,H203&lt;1),2*H203,MATCH(K203,{-40000,-0.4999999999,0.5,40000},1)-1)</f>
        <v>3</v>
      </c>
      <c r="AE180" s="124">
        <f>MATCH(Y180,{-40000,-9.9999999999,-6.9999999999,-2.9999999999,3,7,10,40000},1)/2-0.5</f>
        <v>1</v>
      </c>
    </row>
    <row r="181" spans="1:31" ht="16.5" customHeight="1">
      <c r="A181" s="146">
        <v>5.25</v>
      </c>
      <c r="B181" s="147">
        <v>5</v>
      </c>
      <c r="C181" s="148">
        <v>4</v>
      </c>
      <c r="D181" s="149" t="s">
        <v>96</v>
      </c>
      <c r="E181" s="150" t="s">
        <v>1</v>
      </c>
      <c r="F181" s="151">
        <v>10</v>
      </c>
      <c r="G181" s="152">
        <v>620</v>
      </c>
      <c r="H181" s="152"/>
      <c r="I181" s="153">
        <v>7</v>
      </c>
      <c r="J181" s="154">
        <v>1</v>
      </c>
      <c r="K181" s="45">
        <v>-5.25</v>
      </c>
      <c r="L181" s="12"/>
      <c r="M181" s="146">
        <v>-0.5</v>
      </c>
      <c r="N181" s="147">
        <v>1</v>
      </c>
      <c r="O181" s="148">
        <v>5</v>
      </c>
      <c r="P181" s="155" t="s">
        <v>93</v>
      </c>
      <c r="Q181" s="150" t="s">
        <v>1</v>
      </c>
      <c r="R181" s="151">
        <v>12</v>
      </c>
      <c r="S181" s="152">
        <v>490</v>
      </c>
      <c r="T181" s="152"/>
      <c r="U181" s="153">
        <v>1</v>
      </c>
      <c r="V181" s="154">
        <v>5</v>
      </c>
      <c r="W181" s="45">
        <v>0.5</v>
      </c>
      <c r="X181" s="143">
        <f>M204+M181+A204</f>
        <v>-9.25</v>
      </c>
      <c r="Y181" s="144">
        <f>W204+W181+K204</f>
        <v>9.25</v>
      </c>
      <c r="Z181" s="119">
        <f>O181</f>
        <v>5</v>
      </c>
      <c r="AA181" s="124">
        <f>IF(AND(S204&gt;0,S204&lt;1),2*S204,MATCH(M204,{-40000,-0.4999999999,0.5,40000},1)-1)+IF(AND(S181&gt;0,S181&lt;1),2*S181,MATCH(M181,{-40000,-0.4999999999,0.5,40000},1)-1)+IF(AND(G204&gt;0,G204&lt;1),2*G204,MATCH(A204,{-40000,-0.4999999999,0.5,40000},1)-1)</f>
        <v>1</v>
      </c>
      <c r="AB181" s="124">
        <f>MATCH(X181,{-40000,-9.9999999999,-6.9999999999,-2.9999999999,3,7,10,40000},1)/2-0.5</f>
        <v>0.5</v>
      </c>
      <c r="AC181" s="119">
        <f>U181</f>
        <v>1</v>
      </c>
      <c r="AD181" s="124">
        <f>IF(AND(T204&gt;0,T204&lt;1),2*T204,MATCH(W204,{-40000,-0.4999999999,0.5,40000},1)-1)+IF(AND(T181&gt;0,T181&lt;1),2*T181,MATCH(W181,{-40000,-0.4999999999,0.5,40000},1)-1)+IF(AND(H204&gt;0,H204&lt;1),2*H204,MATCH(K204,{-40000,-0.4999999999,0.5,40000},1)-1)</f>
        <v>5</v>
      </c>
      <c r="AE181" s="124">
        <f>MATCH(Y181,{-40000,-9.9999999999,-6.9999999999,-2.9999999999,3,7,10,40000},1)/2-0.5</f>
        <v>2.5</v>
      </c>
    </row>
    <row r="182" spans="1:31" ht="16.5" customHeight="1">
      <c r="A182" s="146">
        <v>-4.25</v>
      </c>
      <c r="B182" s="147">
        <v>2</v>
      </c>
      <c r="C182" s="148">
        <v>2</v>
      </c>
      <c r="D182" s="149" t="s">
        <v>91</v>
      </c>
      <c r="E182" s="150" t="s">
        <v>1</v>
      </c>
      <c r="F182" s="151">
        <v>9</v>
      </c>
      <c r="G182" s="152">
        <v>140</v>
      </c>
      <c r="H182" s="152"/>
      <c r="I182" s="153">
        <v>6</v>
      </c>
      <c r="J182" s="154">
        <v>4</v>
      </c>
      <c r="K182" s="45">
        <v>4.25</v>
      </c>
      <c r="L182" s="12"/>
      <c r="M182" s="146">
        <v>0.5</v>
      </c>
      <c r="N182" s="147">
        <v>5</v>
      </c>
      <c r="O182" s="148">
        <v>6</v>
      </c>
      <c r="P182" s="149" t="s">
        <v>93</v>
      </c>
      <c r="Q182" s="150" t="s">
        <v>1</v>
      </c>
      <c r="R182" s="151">
        <v>13</v>
      </c>
      <c r="S182" s="152">
        <v>520</v>
      </c>
      <c r="T182" s="152"/>
      <c r="U182" s="153">
        <v>7</v>
      </c>
      <c r="V182" s="154">
        <v>1</v>
      </c>
      <c r="W182" s="45">
        <v>-0.5</v>
      </c>
      <c r="X182" s="143">
        <f>M205+M182+A205</f>
        <v>-2.25</v>
      </c>
      <c r="Y182" s="144">
        <f>W205+W182+K205</f>
        <v>2.25</v>
      </c>
      <c r="Z182" s="119">
        <f>O182</f>
        <v>6</v>
      </c>
      <c r="AA182" s="124">
        <f>IF(AND(S205&gt;0,S205&lt;1),2*S205,MATCH(M205,{-40000,-0.4999999999,0.5,40000},1)-1)+IF(AND(S182&gt;0,S182&lt;1),2*S182,MATCH(M182,{-40000,-0.4999999999,0.5,40000},1)-1)+IF(AND(G205&gt;0,G205&lt;1),2*G205,MATCH(A205,{-40000,-0.4999999999,0.5,40000},1)-1)</f>
        <v>4</v>
      </c>
      <c r="AB182" s="124">
        <f>MATCH(X182,{-40000,-9.9999999999,-6.9999999999,-2.9999999999,3,7,10,40000},1)/2-0.5</f>
        <v>1.5</v>
      </c>
      <c r="AC182" s="119">
        <f>U182</f>
        <v>7</v>
      </c>
      <c r="AD182" s="124">
        <f>IF(AND(T205&gt;0,T205&lt;1),2*T205,MATCH(W205,{-40000,-0.4999999999,0.5,40000},1)-1)+IF(AND(T182&gt;0,T182&lt;1),2*T182,MATCH(W182,{-40000,-0.4999999999,0.5,40000},1)-1)+IF(AND(H205&gt;0,H205&lt;1),2*H205,MATCH(K205,{-40000,-0.4999999999,0.5,40000},1)-1)</f>
        <v>2</v>
      </c>
      <c r="AE182" s="124">
        <f>MATCH(Y182,{-40000,-9.9999999999,-6.9999999999,-2.9999999999,3,7,10,40000},1)/2-0.5</f>
        <v>1.5</v>
      </c>
    </row>
    <row r="183" spans="1:31" ht="16.5" customHeight="1">
      <c r="A183" s="146">
        <v>5.25</v>
      </c>
      <c r="B183" s="147">
        <v>5</v>
      </c>
      <c r="C183" s="148">
        <v>3</v>
      </c>
      <c r="D183" s="149" t="s">
        <v>96</v>
      </c>
      <c r="E183" s="150" t="s">
        <v>1</v>
      </c>
      <c r="F183" s="151">
        <v>10</v>
      </c>
      <c r="G183" s="152">
        <v>620</v>
      </c>
      <c r="H183" s="152"/>
      <c r="I183" s="153">
        <v>5</v>
      </c>
      <c r="J183" s="154">
        <v>1</v>
      </c>
      <c r="K183" s="45">
        <v>-5.25</v>
      </c>
      <c r="L183" s="12"/>
      <c r="M183" s="146">
        <v>0.5</v>
      </c>
      <c r="N183" s="147">
        <v>5</v>
      </c>
      <c r="O183" s="148">
        <v>4</v>
      </c>
      <c r="P183" s="155" t="s">
        <v>93</v>
      </c>
      <c r="Q183" s="150" t="s">
        <v>1</v>
      </c>
      <c r="R183" s="151">
        <v>13</v>
      </c>
      <c r="S183" s="152">
        <v>520</v>
      </c>
      <c r="T183" s="152"/>
      <c r="U183" s="153">
        <v>2</v>
      </c>
      <c r="V183" s="154">
        <v>1</v>
      </c>
      <c r="W183" s="45">
        <v>-0.5</v>
      </c>
      <c r="X183" s="143">
        <f>M206+M183+A206</f>
        <v>5.25</v>
      </c>
      <c r="Y183" s="144">
        <f>W206+W183+K206</f>
        <v>-5.25</v>
      </c>
      <c r="Z183" s="119">
        <f>O183</f>
        <v>4</v>
      </c>
      <c r="AA183" s="124">
        <f>IF(AND(S206&gt;0,S206&lt;1),2*S206,MATCH(M206,{-40000,-0.4999999999,0.5,40000},1)-1)+IF(AND(S183&gt;0,S183&lt;1),2*S183,MATCH(M183,{-40000,-0.4999999999,0.5,40000},1)-1)+IF(AND(G206&gt;0,G206&lt;1),2*G206,MATCH(A206,{-40000,-0.4999999999,0.5,40000},1)-1)</f>
        <v>5</v>
      </c>
      <c r="AB183" s="124">
        <f>MATCH(X183,{-40000,-9.9999999999,-6.9999999999,-2.9999999999,3,7,10,40000},1)/2-0.5</f>
        <v>2</v>
      </c>
      <c r="AC183" s="119">
        <f>U183</f>
        <v>2</v>
      </c>
      <c r="AD183" s="124">
        <f>IF(AND(T206&gt;0,T206&lt;1),2*T206,MATCH(W206,{-40000,-0.4999999999,0.5,40000},1)-1)+IF(AND(T183&gt;0,T183&lt;1),2*T183,MATCH(W183,{-40000,-0.4999999999,0.5,40000},1)-1)+IF(AND(H206&gt;0,H206&lt;1),2*H206,MATCH(K206,{-40000,-0.4999999999,0.5,40000},1)-1)</f>
        <v>1</v>
      </c>
      <c r="AE183" s="124">
        <f>MATCH(Y183,{-40000,-9.9999999999,-6.9999999999,-2.9999999999,3,7,10,40000},1)/2-0.5</f>
        <v>1</v>
      </c>
    </row>
    <row r="184" spans="1:29" s="72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  <c r="X184" s="135"/>
      <c r="Y184" s="133"/>
      <c r="Z184" s="13"/>
      <c r="AB184" s="13"/>
      <c r="AC184" s="13"/>
    </row>
    <row r="185" spans="1:29" s="72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  <c r="X185" s="135"/>
      <c r="Y185" s="133"/>
      <c r="Z185" s="11"/>
      <c r="AB185" s="11"/>
      <c r="AC185" s="11"/>
    </row>
    <row r="186" spans="1:29" s="72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  <c r="X186" s="135"/>
      <c r="Y186" s="133"/>
      <c r="Z186" s="11"/>
      <c r="AB186" s="11"/>
      <c r="AC186" s="11"/>
    </row>
    <row r="187" spans="1:29" s="72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  <c r="X187" s="135"/>
      <c r="Y187" s="134"/>
      <c r="Z187" s="120"/>
      <c r="AB187" s="120"/>
      <c r="AC187" s="120"/>
    </row>
    <row r="188" spans="1:29" s="72" customFormat="1" ht="12.75" customHeight="1">
      <c r="A188" s="73"/>
      <c r="B188" s="74"/>
      <c r="C188" s="75"/>
      <c r="D188" s="92"/>
      <c r="E188" s="93" t="s">
        <v>3</v>
      </c>
      <c r="F188" s="100" t="s">
        <v>326</v>
      </c>
      <c r="G188" s="76"/>
      <c r="H188" s="77"/>
      <c r="I188" s="77"/>
      <c r="J188" s="127"/>
      <c r="K188" s="78"/>
      <c r="L188" s="79"/>
      <c r="M188" s="73"/>
      <c r="N188" s="74"/>
      <c r="O188" s="75"/>
      <c r="P188" s="92"/>
      <c r="Q188" s="93" t="s">
        <v>3</v>
      </c>
      <c r="R188" s="100" t="s">
        <v>341</v>
      </c>
      <c r="S188" s="76"/>
      <c r="T188" s="77"/>
      <c r="U188" s="77"/>
      <c r="V188" s="127"/>
      <c r="W188" s="78"/>
      <c r="X188" s="135"/>
      <c r="Y188" s="136"/>
      <c r="Z188" s="121"/>
      <c r="AB188" s="121"/>
      <c r="AC188" s="121"/>
    </row>
    <row r="189" spans="1:29" s="72" customFormat="1" ht="12.75" customHeight="1">
      <c r="A189" s="73"/>
      <c r="B189" s="74"/>
      <c r="C189" s="75"/>
      <c r="D189" s="92"/>
      <c r="E189" s="94" t="s">
        <v>4</v>
      </c>
      <c r="F189" s="100" t="s">
        <v>327</v>
      </c>
      <c r="G189" s="80"/>
      <c r="H189" s="77"/>
      <c r="I189" s="128"/>
      <c r="J189" s="12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18.1</v>
      </c>
      <c r="K189" s="130"/>
      <c r="L189" s="79"/>
      <c r="M189" s="73"/>
      <c r="N189" s="74"/>
      <c r="O189" s="75"/>
      <c r="P189" s="92"/>
      <c r="Q189" s="94" t="s">
        <v>4</v>
      </c>
      <c r="R189" s="100" t="s">
        <v>342</v>
      </c>
      <c r="S189" s="80"/>
      <c r="T189" s="77"/>
      <c r="U189" s="128"/>
      <c r="V189" s="129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14.1</v>
      </c>
      <c r="W189" s="130"/>
      <c r="X189" s="135"/>
      <c r="Y189" s="136"/>
      <c r="Z189" s="121"/>
      <c r="AB189" s="121"/>
      <c r="AC189" s="121"/>
    </row>
    <row r="190" spans="1:29" s="72" customFormat="1" ht="12.75" customHeight="1">
      <c r="A190" s="73"/>
      <c r="B190" s="74"/>
      <c r="C190" s="75"/>
      <c r="D190" s="92"/>
      <c r="E190" s="94" t="s">
        <v>5</v>
      </c>
      <c r="F190" s="100" t="s">
        <v>328</v>
      </c>
      <c r="G190" s="76"/>
      <c r="H190" s="77"/>
      <c r="I190" s="131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10.1</v>
      </c>
      <c r="J190" s="129" t="str">
        <f>IF(J189="","","+")</f>
        <v>+</v>
      </c>
      <c r="K190" s="132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4.1</v>
      </c>
      <c r="L190" s="79"/>
      <c r="M190" s="73"/>
      <c r="N190" s="74"/>
      <c r="O190" s="75"/>
      <c r="P190" s="92"/>
      <c r="Q190" s="94" t="s">
        <v>5</v>
      </c>
      <c r="R190" s="100" t="s">
        <v>128</v>
      </c>
      <c r="S190" s="76"/>
      <c r="T190" s="77"/>
      <c r="U190" s="131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8.1</v>
      </c>
      <c r="V190" s="129" t="str">
        <f>IF(V189="","","+")</f>
        <v>+</v>
      </c>
      <c r="W190" s="132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8.1</v>
      </c>
      <c r="X190" s="135"/>
      <c r="Y190" s="136"/>
      <c r="Z190" s="121"/>
      <c r="AB190" s="121"/>
      <c r="AC190" s="121"/>
    </row>
    <row r="191" spans="1:29" s="72" customFormat="1" ht="12.75" customHeight="1">
      <c r="A191" s="73"/>
      <c r="B191" s="74"/>
      <c r="C191" s="75"/>
      <c r="D191" s="92"/>
      <c r="E191" s="93" t="s">
        <v>6</v>
      </c>
      <c r="F191" s="100" t="s">
        <v>329</v>
      </c>
      <c r="G191" s="76"/>
      <c r="H191" s="77"/>
      <c r="I191" s="128"/>
      <c r="J191" s="129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K191" s="130"/>
      <c r="L191" s="79"/>
      <c r="M191" s="73"/>
      <c r="N191" s="74"/>
      <c r="O191" s="75"/>
      <c r="P191" s="92"/>
      <c r="Q191" s="93" t="s">
        <v>6</v>
      </c>
      <c r="R191" s="100" t="s">
        <v>343</v>
      </c>
      <c r="S191" s="76"/>
      <c r="T191" s="77"/>
      <c r="U191" s="128"/>
      <c r="V191" s="129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10.1</v>
      </c>
      <c r="W191" s="130"/>
      <c r="X191" s="135"/>
      <c r="Y191" s="136"/>
      <c r="Z191" s="121"/>
      <c r="AB191" s="121"/>
      <c r="AC191" s="121"/>
    </row>
    <row r="192" spans="1:29" s="72" customFormat="1" ht="12.75" customHeight="1">
      <c r="A192" s="95" t="s">
        <v>3</v>
      </c>
      <c r="B192" s="101" t="s">
        <v>337</v>
      </c>
      <c r="C192" s="75"/>
      <c r="D192" s="92"/>
      <c r="F192" s="76"/>
      <c r="G192" s="93" t="s">
        <v>3</v>
      </c>
      <c r="H192" s="102" t="s">
        <v>330</v>
      </c>
      <c r="I192" s="76"/>
      <c r="J192" s="80"/>
      <c r="K192" s="78"/>
      <c r="L192" s="79"/>
      <c r="M192" s="95" t="s">
        <v>3</v>
      </c>
      <c r="N192" s="101" t="s">
        <v>350</v>
      </c>
      <c r="O192" s="75"/>
      <c r="P192" s="92"/>
      <c r="R192" s="76"/>
      <c r="S192" s="93" t="s">
        <v>3</v>
      </c>
      <c r="T192" s="102" t="s">
        <v>330</v>
      </c>
      <c r="U192" s="76"/>
      <c r="V192" s="80"/>
      <c r="W192" s="78"/>
      <c r="X192" s="135"/>
      <c r="Y192" s="136"/>
      <c r="Z192" s="121"/>
      <c r="AB192" s="121"/>
      <c r="AC192" s="121"/>
    </row>
    <row r="193" spans="1:29" s="72" customFormat="1" ht="12.75" customHeight="1">
      <c r="A193" s="96" t="s">
        <v>4</v>
      </c>
      <c r="B193" s="101" t="s">
        <v>338</v>
      </c>
      <c r="C193" s="81"/>
      <c r="D193" s="92"/>
      <c r="F193" s="82"/>
      <c r="G193" s="94" t="s">
        <v>4</v>
      </c>
      <c r="H193" s="159" t="s">
        <v>331</v>
      </c>
      <c r="I193" s="76"/>
      <c r="J193" s="80"/>
      <c r="K193" s="78"/>
      <c r="L193" s="79"/>
      <c r="M193" s="96" t="s">
        <v>4</v>
      </c>
      <c r="N193" s="101" t="s">
        <v>351</v>
      </c>
      <c r="O193" s="81"/>
      <c r="P193" s="92"/>
      <c r="R193" s="82"/>
      <c r="S193" s="94" t="s">
        <v>4</v>
      </c>
      <c r="T193" s="159" t="s">
        <v>134</v>
      </c>
      <c r="U193" s="76"/>
      <c r="V193" s="80"/>
      <c r="W193" s="78"/>
      <c r="X193" s="135"/>
      <c r="Y193" s="136"/>
      <c r="Z193" s="121"/>
      <c r="AB193" s="121"/>
      <c r="AC193" s="121"/>
    </row>
    <row r="194" spans="1:29" s="72" customFormat="1" ht="12.75" customHeight="1">
      <c r="A194" s="96" t="s">
        <v>5</v>
      </c>
      <c r="B194" s="101" t="s">
        <v>339</v>
      </c>
      <c r="C194" s="75"/>
      <c r="D194" s="92"/>
      <c r="F194" s="82"/>
      <c r="G194" s="94" t="s">
        <v>5</v>
      </c>
      <c r="H194" s="102" t="s">
        <v>332</v>
      </c>
      <c r="I194" s="76"/>
      <c r="J194" s="76"/>
      <c r="K194" s="78"/>
      <c r="L194" s="79"/>
      <c r="M194" s="96" t="s">
        <v>5</v>
      </c>
      <c r="N194" s="158" t="s">
        <v>231</v>
      </c>
      <c r="O194" s="75"/>
      <c r="P194" s="92"/>
      <c r="R194" s="82"/>
      <c r="S194" s="94" t="s">
        <v>5</v>
      </c>
      <c r="T194" s="102" t="s">
        <v>344</v>
      </c>
      <c r="U194" s="76"/>
      <c r="V194" s="76"/>
      <c r="W194" s="78"/>
      <c r="X194" s="135"/>
      <c r="Y194" s="136"/>
      <c r="Z194" s="121"/>
      <c r="AB194" s="121"/>
      <c r="AC194" s="121"/>
    </row>
    <row r="195" spans="1:29" s="72" customFormat="1" ht="12.75" customHeight="1">
      <c r="A195" s="95" t="s">
        <v>6</v>
      </c>
      <c r="B195" s="101" t="s">
        <v>340</v>
      </c>
      <c r="C195" s="81"/>
      <c r="D195" s="92"/>
      <c r="F195" s="76"/>
      <c r="G195" s="93" t="s">
        <v>6</v>
      </c>
      <c r="H195" s="159" t="s">
        <v>333</v>
      </c>
      <c r="I195" s="108"/>
      <c r="J195" s="109" t="s">
        <v>61</v>
      </c>
      <c r="K195" s="110"/>
      <c r="L195" s="79"/>
      <c r="M195" s="95" t="s">
        <v>6</v>
      </c>
      <c r="N195" s="101" t="s">
        <v>205</v>
      </c>
      <c r="O195" s="81"/>
      <c r="P195" s="92"/>
      <c r="R195" s="76"/>
      <c r="S195" s="93" t="s">
        <v>6</v>
      </c>
      <c r="T195" s="102" t="s">
        <v>345</v>
      </c>
      <c r="U195" s="108"/>
      <c r="V195" s="109" t="s">
        <v>61</v>
      </c>
      <c r="W195" s="110"/>
      <c r="X195" s="135"/>
      <c r="Y195" s="137"/>
      <c r="Z195" s="122"/>
      <c r="AB195" s="122"/>
      <c r="AC195" s="122"/>
    </row>
    <row r="196" spans="1:29" s="72" customFormat="1" ht="12.75" customHeight="1">
      <c r="A196" s="97"/>
      <c r="B196" s="81"/>
      <c r="C196" s="93"/>
      <c r="D196" s="92"/>
      <c r="E196" s="93" t="s">
        <v>3</v>
      </c>
      <c r="F196" s="157" t="s">
        <v>334</v>
      </c>
      <c r="G196" s="76"/>
      <c r="H196" s="98"/>
      <c r="I196" s="111" t="s">
        <v>1</v>
      </c>
      <c r="J196" s="156" t="s">
        <v>439</v>
      </c>
      <c r="K196" s="110"/>
      <c r="L196" s="79"/>
      <c r="M196" s="97"/>
      <c r="N196" s="81"/>
      <c r="O196" s="93"/>
      <c r="P196" s="92"/>
      <c r="Q196" s="93" t="s">
        <v>3</v>
      </c>
      <c r="R196" s="100" t="s">
        <v>346</v>
      </c>
      <c r="S196" s="76"/>
      <c r="T196" s="98"/>
      <c r="U196" s="111" t="s">
        <v>1</v>
      </c>
      <c r="V196" s="156" t="s">
        <v>441</v>
      </c>
      <c r="W196" s="110"/>
      <c r="X196" s="135"/>
      <c r="Y196" s="137"/>
      <c r="Z196" s="122"/>
      <c r="AB196" s="122"/>
      <c r="AC196" s="122"/>
    </row>
    <row r="197" spans="1:29" s="72" customFormat="1" ht="12.75" customHeight="1">
      <c r="A197" s="73"/>
      <c r="B197" s="107" t="s">
        <v>60</v>
      </c>
      <c r="C197" s="75"/>
      <c r="D197" s="92"/>
      <c r="E197" s="94" t="s">
        <v>4</v>
      </c>
      <c r="F197" s="100" t="s">
        <v>335</v>
      </c>
      <c r="G197" s="76"/>
      <c r="H197" s="77"/>
      <c r="I197" s="111" t="s">
        <v>54</v>
      </c>
      <c r="J197" s="118" t="s">
        <v>439</v>
      </c>
      <c r="K197" s="110"/>
      <c r="L197" s="79"/>
      <c r="M197" s="73"/>
      <c r="N197" s="107" t="s">
        <v>60</v>
      </c>
      <c r="O197" s="75"/>
      <c r="P197" s="92"/>
      <c r="Q197" s="94" t="s">
        <v>4</v>
      </c>
      <c r="R197" s="100" t="s">
        <v>347</v>
      </c>
      <c r="S197" s="76"/>
      <c r="T197" s="77"/>
      <c r="U197" s="111" t="s">
        <v>54</v>
      </c>
      <c r="V197" s="118" t="s">
        <v>441</v>
      </c>
      <c r="W197" s="110"/>
      <c r="X197" s="135"/>
      <c r="Y197" s="137"/>
      <c r="Z197" s="122"/>
      <c r="AB197" s="122"/>
      <c r="AC197" s="122"/>
    </row>
    <row r="198" spans="1:29" s="72" customFormat="1" ht="12.75" customHeight="1">
      <c r="A198" s="73"/>
      <c r="B198" s="107" t="s">
        <v>386</v>
      </c>
      <c r="C198" s="75"/>
      <c r="D198" s="92"/>
      <c r="E198" s="94" t="s">
        <v>5</v>
      </c>
      <c r="F198" s="157" t="s">
        <v>136</v>
      </c>
      <c r="G198" s="80"/>
      <c r="H198" s="77"/>
      <c r="I198" s="111" t="s">
        <v>0</v>
      </c>
      <c r="J198" s="118" t="s">
        <v>440</v>
      </c>
      <c r="K198" s="110"/>
      <c r="L198" s="79"/>
      <c r="M198" s="73"/>
      <c r="N198" s="107" t="s">
        <v>443</v>
      </c>
      <c r="O198" s="75"/>
      <c r="P198" s="92"/>
      <c r="Q198" s="94" t="s">
        <v>5</v>
      </c>
      <c r="R198" s="100" t="s">
        <v>348</v>
      </c>
      <c r="S198" s="80"/>
      <c r="T198" s="77"/>
      <c r="U198" s="111" t="s">
        <v>0</v>
      </c>
      <c r="V198" s="118" t="s">
        <v>442</v>
      </c>
      <c r="W198" s="110"/>
      <c r="X198" s="135"/>
      <c r="Y198" s="137"/>
      <c r="Z198" s="122"/>
      <c r="AB198" s="122"/>
      <c r="AC198" s="122"/>
    </row>
    <row r="199" spans="1:29" s="72" customFormat="1" ht="12.75" customHeight="1">
      <c r="A199" s="83"/>
      <c r="B199" s="84"/>
      <c r="C199" s="84"/>
      <c r="D199" s="92"/>
      <c r="E199" s="93" t="s">
        <v>6</v>
      </c>
      <c r="F199" s="101" t="s">
        <v>336</v>
      </c>
      <c r="G199" s="84"/>
      <c r="H199" s="84"/>
      <c r="I199" s="112" t="s">
        <v>2</v>
      </c>
      <c r="J199" s="118" t="s">
        <v>440</v>
      </c>
      <c r="K199" s="113"/>
      <c r="L199" s="85"/>
      <c r="M199" s="83"/>
      <c r="N199" s="84"/>
      <c r="O199" s="84"/>
      <c r="P199" s="92"/>
      <c r="Q199" s="93" t="s">
        <v>6</v>
      </c>
      <c r="R199" s="101" t="s">
        <v>349</v>
      </c>
      <c r="S199" s="84"/>
      <c r="T199" s="84"/>
      <c r="U199" s="112" t="s">
        <v>2</v>
      </c>
      <c r="V199" s="118" t="s">
        <v>442</v>
      </c>
      <c r="W199" s="113"/>
      <c r="X199" s="135"/>
      <c r="Y199" s="138"/>
      <c r="Z199" s="123"/>
      <c r="AB199" s="123"/>
      <c r="AC199" s="123"/>
    </row>
    <row r="200" spans="1:29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  <c r="Y200" s="137"/>
      <c r="Z200" s="122"/>
      <c r="AA200" s="72"/>
      <c r="AB200" s="122"/>
      <c r="AC200" s="122"/>
    </row>
    <row r="201" spans="1:29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  <c r="Y201" s="137"/>
      <c r="Z201" s="122"/>
      <c r="AA201" s="72"/>
      <c r="AB201" s="122"/>
      <c r="AC201" s="122"/>
    </row>
    <row r="202" spans="1:29" ht="14.25" customHeight="1">
      <c r="A202" s="42" t="s">
        <v>23</v>
      </c>
      <c r="B202" s="89" t="s">
        <v>24</v>
      </c>
      <c r="C202" s="90" t="s">
        <v>25</v>
      </c>
      <c r="D202" s="91" t="s">
        <v>26</v>
      </c>
      <c r="E202" s="91" t="s">
        <v>27</v>
      </c>
      <c r="F202" s="9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9" t="s">
        <v>24</v>
      </c>
      <c r="O202" s="90" t="s">
        <v>25</v>
      </c>
      <c r="P202" s="91" t="s">
        <v>26</v>
      </c>
      <c r="Q202" s="91" t="s">
        <v>27</v>
      </c>
      <c r="R202" s="91"/>
      <c r="S202" s="44" t="s">
        <v>25</v>
      </c>
      <c r="T202" s="44" t="s">
        <v>22</v>
      </c>
      <c r="U202" s="43"/>
      <c r="V202" s="42" t="s">
        <v>24</v>
      </c>
      <c r="W202" s="42"/>
      <c r="Y202" s="137"/>
      <c r="Z202" s="122"/>
      <c r="AA202" s="72"/>
      <c r="AB202" s="122"/>
      <c r="AC202" s="122"/>
    </row>
    <row r="203" spans="1:29" ht="16.5" customHeight="1">
      <c r="A203" s="146">
        <v>-0.125</v>
      </c>
      <c r="B203" s="147">
        <v>2</v>
      </c>
      <c r="C203" s="148">
        <v>3</v>
      </c>
      <c r="D203" s="149" t="s">
        <v>93</v>
      </c>
      <c r="E203" s="150" t="s">
        <v>1</v>
      </c>
      <c r="F203" s="151">
        <v>9</v>
      </c>
      <c r="G203" s="152">
        <v>400</v>
      </c>
      <c r="H203" s="152"/>
      <c r="I203" s="153">
        <v>8</v>
      </c>
      <c r="J203" s="154">
        <v>4</v>
      </c>
      <c r="K203" s="45">
        <v>0.125</v>
      </c>
      <c r="L203" s="12"/>
      <c r="M203" s="146">
        <v>4.875</v>
      </c>
      <c r="N203" s="147">
        <v>5</v>
      </c>
      <c r="O203" s="148">
        <v>3</v>
      </c>
      <c r="P203" s="149" t="s">
        <v>93</v>
      </c>
      <c r="Q203" s="150" t="s">
        <v>1</v>
      </c>
      <c r="R203" s="151">
        <v>9</v>
      </c>
      <c r="S203" s="152">
        <v>600</v>
      </c>
      <c r="T203" s="152"/>
      <c r="U203" s="153">
        <v>8</v>
      </c>
      <c r="V203" s="154">
        <v>1</v>
      </c>
      <c r="W203" s="45">
        <v>-4.875</v>
      </c>
      <c r="Y203" s="137"/>
      <c r="Z203" s="122"/>
      <c r="AA203" s="72"/>
      <c r="AB203" s="122"/>
      <c r="AC203" s="122"/>
    </row>
    <row r="204" spans="1:29" ht="16.5" customHeight="1">
      <c r="A204" s="146">
        <v>-0.125</v>
      </c>
      <c r="B204" s="147">
        <v>2</v>
      </c>
      <c r="C204" s="148">
        <v>5</v>
      </c>
      <c r="D204" s="155" t="s">
        <v>93</v>
      </c>
      <c r="E204" s="150" t="s">
        <v>1</v>
      </c>
      <c r="F204" s="151">
        <v>9</v>
      </c>
      <c r="G204" s="152">
        <v>400</v>
      </c>
      <c r="H204" s="152"/>
      <c r="I204" s="153">
        <v>1</v>
      </c>
      <c r="J204" s="154">
        <v>4</v>
      </c>
      <c r="K204" s="45">
        <v>0.125</v>
      </c>
      <c r="L204" s="12"/>
      <c r="M204" s="146">
        <v>-8.625</v>
      </c>
      <c r="N204" s="147">
        <v>0</v>
      </c>
      <c r="O204" s="148">
        <v>5</v>
      </c>
      <c r="P204" s="149" t="s">
        <v>91</v>
      </c>
      <c r="Q204" s="150" t="s">
        <v>54</v>
      </c>
      <c r="R204" s="151">
        <v>8</v>
      </c>
      <c r="S204" s="152"/>
      <c r="T204" s="152">
        <v>100</v>
      </c>
      <c r="U204" s="153">
        <v>1</v>
      </c>
      <c r="V204" s="154">
        <v>6</v>
      </c>
      <c r="W204" s="45">
        <v>8.625</v>
      </c>
      <c r="Y204" s="137"/>
      <c r="Z204" s="122"/>
      <c r="AA204" s="72"/>
      <c r="AB204" s="122"/>
      <c r="AC204" s="122"/>
    </row>
    <row r="205" spans="1:29" ht="16.5" customHeight="1">
      <c r="A205" s="146">
        <v>0.875</v>
      </c>
      <c r="B205" s="147">
        <v>6</v>
      </c>
      <c r="C205" s="148">
        <v>6</v>
      </c>
      <c r="D205" s="149" t="s">
        <v>93</v>
      </c>
      <c r="E205" s="150" t="s">
        <v>1</v>
      </c>
      <c r="F205" s="151">
        <v>10</v>
      </c>
      <c r="G205" s="152">
        <v>430</v>
      </c>
      <c r="H205" s="152"/>
      <c r="I205" s="153">
        <v>7</v>
      </c>
      <c r="J205" s="154">
        <v>0</v>
      </c>
      <c r="K205" s="45">
        <v>-0.875</v>
      </c>
      <c r="L205" s="12"/>
      <c r="M205" s="146">
        <v>-3.625</v>
      </c>
      <c r="N205" s="147">
        <v>2</v>
      </c>
      <c r="O205" s="148">
        <v>6</v>
      </c>
      <c r="P205" s="149" t="s">
        <v>94</v>
      </c>
      <c r="Q205" s="150" t="s">
        <v>1</v>
      </c>
      <c r="R205" s="151">
        <v>10</v>
      </c>
      <c r="S205" s="152">
        <v>180</v>
      </c>
      <c r="T205" s="152"/>
      <c r="U205" s="153">
        <v>7</v>
      </c>
      <c r="V205" s="154">
        <v>4</v>
      </c>
      <c r="W205" s="45">
        <v>3.625</v>
      </c>
      <c r="Y205" s="137"/>
      <c r="Z205" s="122"/>
      <c r="AA205" s="72"/>
      <c r="AB205" s="122"/>
      <c r="AC205" s="122"/>
    </row>
    <row r="206" spans="1:29" ht="16.5" customHeight="1">
      <c r="A206" s="146">
        <v>-0.125</v>
      </c>
      <c r="B206" s="147">
        <v>2</v>
      </c>
      <c r="C206" s="148">
        <v>4</v>
      </c>
      <c r="D206" s="155" t="s">
        <v>93</v>
      </c>
      <c r="E206" s="150" t="s">
        <v>1</v>
      </c>
      <c r="F206" s="151">
        <v>9</v>
      </c>
      <c r="G206" s="152">
        <v>400</v>
      </c>
      <c r="H206" s="152"/>
      <c r="I206" s="153">
        <v>2</v>
      </c>
      <c r="J206" s="154">
        <v>4</v>
      </c>
      <c r="K206" s="45">
        <v>0.125</v>
      </c>
      <c r="L206" s="12"/>
      <c r="M206" s="146">
        <v>4.875</v>
      </c>
      <c r="N206" s="147">
        <v>5</v>
      </c>
      <c r="O206" s="148">
        <v>4</v>
      </c>
      <c r="P206" s="155" t="s">
        <v>93</v>
      </c>
      <c r="Q206" s="150" t="s">
        <v>1</v>
      </c>
      <c r="R206" s="151">
        <v>9</v>
      </c>
      <c r="S206" s="152">
        <v>600</v>
      </c>
      <c r="T206" s="152"/>
      <c r="U206" s="153">
        <v>2</v>
      </c>
      <c r="V206" s="154">
        <v>1</v>
      </c>
      <c r="W206" s="45">
        <v>-4.875</v>
      </c>
      <c r="Y206" s="145"/>
      <c r="Z206" s="47"/>
      <c r="AB206" s="47"/>
      <c r="AC206" s="47"/>
    </row>
    <row r="207" spans="1:30" s="72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3"/>
      <c r="Y207" s="145"/>
      <c r="Z207" s="47"/>
      <c r="AA207" s="13"/>
      <c r="AB207" s="47"/>
      <c r="AC207" s="47"/>
      <c r="AD207" s="13"/>
    </row>
    <row r="208" spans="1:30" s="72" customFormat="1" ht="15">
      <c r="A208" s="5"/>
      <c r="B208" s="6" t="s">
        <v>9</v>
      </c>
      <c r="C208" s="7"/>
      <c r="D208" s="6"/>
      <c r="E208" s="8" t="s">
        <v>57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58</v>
      </c>
      <c r="R208" s="1"/>
      <c r="S208" s="9" t="s">
        <v>11</v>
      </c>
      <c r="T208" s="9"/>
      <c r="U208" s="10" t="s">
        <v>8</v>
      </c>
      <c r="V208" s="10"/>
      <c r="W208" s="11"/>
      <c r="X208" s="133"/>
      <c r="Y208" s="133"/>
      <c r="Z208" s="11"/>
      <c r="AA208" s="13"/>
      <c r="AB208" s="11"/>
      <c r="AC208" s="11"/>
      <c r="AD208" s="13"/>
    </row>
    <row r="209" spans="1:30" s="72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3"/>
      <c r="Y209" s="133"/>
      <c r="Z209" s="11"/>
      <c r="AA209" s="13"/>
      <c r="AB209" s="11"/>
      <c r="AC209" s="11"/>
      <c r="AD209" s="13"/>
    </row>
    <row r="210" spans="1:30" s="72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3"/>
      <c r="Y210" s="134"/>
      <c r="Z210" s="120"/>
      <c r="AA210" s="13"/>
      <c r="AB210" s="120"/>
      <c r="AC210" s="120"/>
      <c r="AD210" s="13"/>
    </row>
    <row r="211" spans="1:29" s="72" customFormat="1" ht="12.75" customHeight="1">
      <c r="A211" s="73"/>
      <c r="B211" s="74"/>
      <c r="C211" s="75"/>
      <c r="D211" s="92"/>
      <c r="E211" s="93" t="s">
        <v>3</v>
      </c>
      <c r="F211" s="100" t="s">
        <v>281</v>
      </c>
      <c r="G211" s="76"/>
      <c r="H211" s="77"/>
      <c r="I211" s="77"/>
      <c r="J211" s="127"/>
      <c r="K211" s="78"/>
      <c r="L211" s="79"/>
      <c r="M211" s="73"/>
      <c r="N211" s="74"/>
      <c r="O211" s="75"/>
      <c r="P211" s="92"/>
      <c r="Q211" s="93" t="s">
        <v>3</v>
      </c>
      <c r="R211" s="100" t="s">
        <v>364</v>
      </c>
      <c r="S211" s="76"/>
      <c r="T211" s="77"/>
      <c r="U211" s="77"/>
      <c r="V211" s="127"/>
      <c r="W211" s="78"/>
      <c r="X211" s="135"/>
      <c r="Y211" s="136"/>
      <c r="Z211" s="121"/>
      <c r="AB211" s="121"/>
      <c r="AC211" s="121"/>
    </row>
    <row r="212" spans="1:29" s="72" customFormat="1" ht="12.75" customHeight="1">
      <c r="A212" s="73"/>
      <c r="B212" s="74"/>
      <c r="C212" s="75"/>
      <c r="D212" s="92"/>
      <c r="E212" s="94" t="s">
        <v>4</v>
      </c>
      <c r="F212" s="100" t="s">
        <v>205</v>
      </c>
      <c r="G212" s="80"/>
      <c r="H212" s="77"/>
      <c r="I212" s="128"/>
      <c r="J212" s="12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9.1</v>
      </c>
      <c r="K212" s="130"/>
      <c r="L212" s="79"/>
      <c r="M212" s="73"/>
      <c r="N212" s="74"/>
      <c r="O212" s="75"/>
      <c r="P212" s="92"/>
      <c r="Q212" s="94" t="s">
        <v>4</v>
      </c>
      <c r="R212" s="100" t="s">
        <v>190</v>
      </c>
      <c r="S212" s="80"/>
      <c r="T212" s="77"/>
      <c r="U212" s="128"/>
      <c r="V212" s="129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4.1</v>
      </c>
      <c r="W212" s="130"/>
      <c r="X212" s="135"/>
      <c r="Y212" s="136"/>
      <c r="Z212" s="121"/>
      <c r="AB212" s="121"/>
      <c r="AC212" s="121"/>
    </row>
    <row r="213" spans="1:29" s="72" customFormat="1" ht="12.75" customHeight="1">
      <c r="A213" s="73"/>
      <c r="B213" s="74"/>
      <c r="C213" s="75"/>
      <c r="D213" s="92"/>
      <c r="E213" s="94" t="s">
        <v>5</v>
      </c>
      <c r="F213" s="100" t="s">
        <v>352</v>
      </c>
      <c r="G213" s="76"/>
      <c r="H213" s="77"/>
      <c r="I213" s="131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17.1</v>
      </c>
      <c r="J213" s="129" t="str">
        <f>IF(J212="","","+")</f>
        <v>+</v>
      </c>
      <c r="K213" s="132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4.1</v>
      </c>
      <c r="L213" s="79"/>
      <c r="M213" s="73"/>
      <c r="N213" s="74"/>
      <c r="O213" s="75"/>
      <c r="P213" s="92"/>
      <c r="Q213" s="94" t="s">
        <v>5</v>
      </c>
      <c r="R213" s="100" t="s">
        <v>365</v>
      </c>
      <c r="S213" s="76"/>
      <c r="T213" s="77"/>
      <c r="U213" s="131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10.1</v>
      </c>
      <c r="V213" s="129" t="str">
        <f>IF(V212="","","+")</f>
        <v>+</v>
      </c>
      <c r="W213" s="132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7.1</v>
      </c>
      <c r="X213" s="135"/>
      <c r="Y213" s="136"/>
      <c r="Z213" s="121"/>
      <c r="AB213" s="121"/>
      <c r="AC213" s="121"/>
    </row>
    <row r="214" spans="1:29" s="72" customFormat="1" ht="12.75" customHeight="1">
      <c r="A214" s="73"/>
      <c r="B214" s="74"/>
      <c r="C214" s="75"/>
      <c r="D214" s="92"/>
      <c r="E214" s="93" t="s">
        <v>6</v>
      </c>
      <c r="F214" s="100" t="s">
        <v>353</v>
      </c>
      <c r="G214" s="76"/>
      <c r="H214" s="77"/>
      <c r="I214" s="128"/>
      <c r="J214" s="129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10.1</v>
      </c>
      <c r="K214" s="130"/>
      <c r="L214" s="79"/>
      <c r="M214" s="73"/>
      <c r="N214" s="74"/>
      <c r="O214" s="75"/>
      <c r="P214" s="92"/>
      <c r="Q214" s="93" t="s">
        <v>6</v>
      </c>
      <c r="R214" s="100" t="s">
        <v>176</v>
      </c>
      <c r="S214" s="76"/>
      <c r="T214" s="77"/>
      <c r="U214" s="128"/>
      <c r="V214" s="129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19.1</v>
      </c>
      <c r="W214" s="130"/>
      <c r="X214" s="135"/>
      <c r="Y214" s="136"/>
      <c r="Z214" s="121"/>
      <c r="AB214" s="121"/>
      <c r="AC214" s="121"/>
    </row>
    <row r="215" spans="1:29" s="72" customFormat="1" ht="12.75" customHeight="1">
      <c r="A215" s="95" t="s">
        <v>3</v>
      </c>
      <c r="B215" s="101" t="s">
        <v>361</v>
      </c>
      <c r="C215" s="75"/>
      <c r="D215" s="92"/>
      <c r="F215" s="76"/>
      <c r="G215" s="93" t="s">
        <v>3</v>
      </c>
      <c r="H215" s="159" t="s">
        <v>354</v>
      </c>
      <c r="I215" s="76"/>
      <c r="J215" s="80"/>
      <c r="K215" s="78"/>
      <c r="L215" s="79"/>
      <c r="M215" s="95" t="s">
        <v>3</v>
      </c>
      <c r="N215" s="101" t="s">
        <v>371</v>
      </c>
      <c r="O215" s="75"/>
      <c r="P215" s="92"/>
      <c r="R215" s="76"/>
      <c r="S215" s="93" t="s">
        <v>3</v>
      </c>
      <c r="T215" s="102" t="s">
        <v>177</v>
      </c>
      <c r="U215" s="76"/>
      <c r="V215" s="80"/>
      <c r="W215" s="78"/>
      <c r="X215" s="135"/>
      <c r="Y215" s="136"/>
      <c r="Z215" s="121"/>
      <c r="AB215" s="121"/>
      <c r="AC215" s="121"/>
    </row>
    <row r="216" spans="1:29" s="72" customFormat="1" ht="12.75" customHeight="1">
      <c r="A216" s="96" t="s">
        <v>4</v>
      </c>
      <c r="B216" s="101" t="s">
        <v>362</v>
      </c>
      <c r="C216" s="81"/>
      <c r="D216" s="92"/>
      <c r="F216" s="82"/>
      <c r="G216" s="94" t="s">
        <v>4</v>
      </c>
      <c r="H216" s="102" t="s">
        <v>316</v>
      </c>
      <c r="I216" s="76"/>
      <c r="J216" s="80"/>
      <c r="K216" s="78"/>
      <c r="L216" s="79"/>
      <c r="M216" s="96" t="s">
        <v>4</v>
      </c>
      <c r="N216" s="158" t="s">
        <v>197</v>
      </c>
      <c r="O216" s="81"/>
      <c r="P216" s="92"/>
      <c r="R216" s="82"/>
      <c r="S216" s="94" t="s">
        <v>4</v>
      </c>
      <c r="T216" s="102" t="s">
        <v>236</v>
      </c>
      <c r="U216" s="76"/>
      <c r="V216" s="80"/>
      <c r="W216" s="78"/>
      <c r="X216" s="135"/>
      <c r="Y216" s="136"/>
      <c r="Z216" s="121"/>
      <c r="AB216" s="121"/>
      <c r="AC216" s="121"/>
    </row>
    <row r="217" spans="1:29" s="72" customFormat="1" ht="12.75" customHeight="1">
      <c r="A217" s="96" t="s">
        <v>5</v>
      </c>
      <c r="B217" s="101" t="s">
        <v>326</v>
      </c>
      <c r="C217" s="75"/>
      <c r="D217" s="92"/>
      <c r="F217" s="82"/>
      <c r="G217" s="94" t="s">
        <v>5</v>
      </c>
      <c r="H217" s="159" t="s">
        <v>355</v>
      </c>
      <c r="I217" s="76"/>
      <c r="J217" s="76"/>
      <c r="K217" s="78"/>
      <c r="L217" s="79"/>
      <c r="M217" s="96" t="s">
        <v>5</v>
      </c>
      <c r="N217" s="101" t="s">
        <v>213</v>
      </c>
      <c r="O217" s="75"/>
      <c r="P217" s="92"/>
      <c r="R217" s="82"/>
      <c r="S217" s="94" t="s">
        <v>5</v>
      </c>
      <c r="T217" s="102" t="s">
        <v>366</v>
      </c>
      <c r="U217" s="76"/>
      <c r="V217" s="76"/>
      <c r="W217" s="78"/>
      <c r="X217" s="135"/>
      <c r="Y217" s="136"/>
      <c r="Z217" s="121"/>
      <c r="AB217" s="121"/>
      <c r="AC217" s="121"/>
    </row>
    <row r="218" spans="1:29" s="72" customFormat="1" ht="12.75" customHeight="1">
      <c r="A218" s="95" t="s">
        <v>6</v>
      </c>
      <c r="B218" s="101" t="s">
        <v>363</v>
      </c>
      <c r="C218" s="81"/>
      <c r="D218" s="92"/>
      <c r="F218" s="76"/>
      <c r="G218" s="93" t="s">
        <v>6</v>
      </c>
      <c r="H218" s="102" t="s">
        <v>356</v>
      </c>
      <c r="I218" s="108"/>
      <c r="J218" s="109" t="s">
        <v>61</v>
      </c>
      <c r="K218" s="110"/>
      <c r="L218" s="79"/>
      <c r="M218" s="95" t="s">
        <v>6</v>
      </c>
      <c r="N218" s="101" t="s">
        <v>152</v>
      </c>
      <c r="O218" s="81"/>
      <c r="P218" s="92"/>
      <c r="R218" s="76"/>
      <c r="S218" s="93" t="s">
        <v>6</v>
      </c>
      <c r="T218" s="159" t="s">
        <v>367</v>
      </c>
      <c r="U218" s="108"/>
      <c r="V218" s="109" t="s">
        <v>61</v>
      </c>
      <c r="W218" s="110"/>
      <c r="X218" s="135"/>
      <c r="Y218" s="137"/>
      <c r="Z218" s="122"/>
      <c r="AB218" s="122"/>
      <c r="AC218" s="122"/>
    </row>
    <row r="219" spans="1:29" s="72" customFormat="1" ht="12.75" customHeight="1">
      <c r="A219" s="97"/>
      <c r="B219" s="81"/>
      <c r="C219" s="93"/>
      <c r="D219" s="92"/>
      <c r="E219" s="93" t="s">
        <v>3</v>
      </c>
      <c r="F219" s="100" t="s">
        <v>357</v>
      </c>
      <c r="G219" s="76"/>
      <c r="H219" s="98"/>
      <c r="I219" s="111" t="s">
        <v>1</v>
      </c>
      <c r="J219" s="156" t="s">
        <v>444</v>
      </c>
      <c r="K219" s="110"/>
      <c r="L219" s="79"/>
      <c r="M219" s="97"/>
      <c r="N219" s="81"/>
      <c r="O219" s="93"/>
      <c r="P219" s="92"/>
      <c r="Q219" s="93" t="s">
        <v>3</v>
      </c>
      <c r="R219" s="100" t="s">
        <v>117</v>
      </c>
      <c r="S219" s="76"/>
      <c r="T219" s="98"/>
      <c r="U219" s="111" t="s">
        <v>1</v>
      </c>
      <c r="V219" s="156" t="s">
        <v>447</v>
      </c>
      <c r="W219" s="110"/>
      <c r="X219" s="135"/>
      <c r="Y219" s="137"/>
      <c r="Z219" s="122"/>
      <c r="AB219" s="122"/>
      <c r="AC219" s="122"/>
    </row>
    <row r="220" spans="1:29" s="72" customFormat="1" ht="12.75" customHeight="1">
      <c r="A220" s="73"/>
      <c r="B220" s="107" t="s">
        <v>60</v>
      </c>
      <c r="C220" s="75"/>
      <c r="D220" s="92"/>
      <c r="E220" s="94" t="s">
        <v>4</v>
      </c>
      <c r="F220" s="100" t="s">
        <v>358</v>
      </c>
      <c r="G220" s="76"/>
      <c r="H220" s="77"/>
      <c r="I220" s="111" t="s">
        <v>54</v>
      </c>
      <c r="J220" s="118" t="s">
        <v>444</v>
      </c>
      <c r="K220" s="110"/>
      <c r="L220" s="79"/>
      <c r="M220" s="73"/>
      <c r="N220" s="107" t="s">
        <v>60</v>
      </c>
      <c r="O220" s="75"/>
      <c r="P220" s="92"/>
      <c r="Q220" s="94" t="s">
        <v>4</v>
      </c>
      <c r="R220" s="100" t="s">
        <v>368</v>
      </c>
      <c r="S220" s="76"/>
      <c r="T220" s="77"/>
      <c r="U220" s="111" t="s">
        <v>54</v>
      </c>
      <c r="V220" s="118" t="s">
        <v>447</v>
      </c>
      <c r="W220" s="110"/>
      <c r="X220" s="135"/>
      <c r="Y220" s="137"/>
      <c r="Z220" s="122"/>
      <c r="AB220" s="122"/>
      <c r="AC220" s="122"/>
    </row>
    <row r="221" spans="1:29" s="72" customFormat="1" ht="12.75" customHeight="1">
      <c r="A221" s="73"/>
      <c r="B221" s="107" t="s">
        <v>446</v>
      </c>
      <c r="C221" s="75"/>
      <c r="D221" s="92"/>
      <c r="E221" s="94" t="s">
        <v>5</v>
      </c>
      <c r="F221" s="100" t="s">
        <v>359</v>
      </c>
      <c r="G221" s="80"/>
      <c r="H221" s="77"/>
      <c r="I221" s="111" t="s">
        <v>0</v>
      </c>
      <c r="J221" s="118" t="s">
        <v>445</v>
      </c>
      <c r="K221" s="110"/>
      <c r="L221" s="79"/>
      <c r="M221" s="73"/>
      <c r="N221" s="107" t="s">
        <v>449</v>
      </c>
      <c r="O221" s="75"/>
      <c r="P221" s="92"/>
      <c r="Q221" s="94" t="s">
        <v>5</v>
      </c>
      <c r="R221" s="100" t="s">
        <v>369</v>
      </c>
      <c r="S221" s="80"/>
      <c r="T221" s="77"/>
      <c r="U221" s="111" t="s">
        <v>0</v>
      </c>
      <c r="V221" s="118" t="s">
        <v>448</v>
      </c>
      <c r="W221" s="110"/>
      <c r="X221" s="135"/>
      <c r="Y221" s="137"/>
      <c r="Z221" s="122"/>
      <c r="AB221" s="122"/>
      <c r="AC221" s="122"/>
    </row>
    <row r="222" spans="1:29" s="72" customFormat="1" ht="12.75" customHeight="1">
      <c r="A222" s="83"/>
      <c r="B222" s="84"/>
      <c r="C222" s="84"/>
      <c r="D222" s="92"/>
      <c r="E222" s="93" t="s">
        <v>6</v>
      </c>
      <c r="F222" s="101" t="s">
        <v>360</v>
      </c>
      <c r="G222" s="84"/>
      <c r="H222" s="84"/>
      <c r="I222" s="112" t="s">
        <v>2</v>
      </c>
      <c r="J222" s="118" t="s">
        <v>445</v>
      </c>
      <c r="K222" s="113"/>
      <c r="L222" s="85"/>
      <c r="M222" s="83"/>
      <c r="N222" s="84"/>
      <c r="O222" s="84"/>
      <c r="P222" s="92"/>
      <c r="Q222" s="93" t="s">
        <v>6</v>
      </c>
      <c r="R222" s="101" t="s">
        <v>370</v>
      </c>
      <c r="S222" s="84"/>
      <c r="T222" s="84"/>
      <c r="U222" s="112" t="s">
        <v>2</v>
      </c>
      <c r="V222" s="118" t="s">
        <v>448</v>
      </c>
      <c r="W222" s="113"/>
      <c r="X222" s="135"/>
      <c r="Y222" s="138"/>
      <c r="Z222" s="123"/>
      <c r="AB222" s="123"/>
      <c r="AC222" s="123"/>
    </row>
    <row r="223" spans="1:29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  <c r="Y223" s="134"/>
      <c r="Z223" s="120"/>
      <c r="AB223" s="120"/>
      <c r="AC223" s="120"/>
    </row>
    <row r="224" spans="1:31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39" t="s">
        <v>68</v>
      </c>
      <c r="Y224" s="140"/>
      <c r="Z224" s="162" t="s">
        <v>62</v>
      </c>
      <c r="AA224" s="164" t="s">
        <v>64</v>
      </c>
      <c r="AB224" s="160" t="s">
        <v>65</v>
      </c>
      <c r="AC224" s="162" t="s">
        <v>63</v>
      </c>
      <c r="AD224" s="164" t="s">
        <v>64</v>
      </c>
      <c r="AE224" s="160" t="s">
        <v>65</v>
      </c>
    </row>
    <row r="225" spans="1:31" ht="14.25" customHeight="1">
      <c r="A225" s="42" t="s">
        <v>23</v>
      </c>
      <c r="B225" s="89" t="s">
        <v>24</v>
      </c>
      <c r="C225" s="90" t="s">
        <v>25</v>
      </c>
      <c r="D225" s="91" t="s">
        <v>26</v>
      </c>
      <c r="E225" s="91" t="s">
        <v>27</v>
      </c>
      <c r="F225" s="9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9" t="s">
        <v>24</v>
      </c>
      <c r="O225" s="90" t="s">
        <v>25</v>
      </c>
      <c r="P225" s="91" t="s">
        <v>26</v>
      </c>
      <c r="Q225" s="91" t="s">
        <v>27</v>
      </c>
      <c r="R225" s="91"/>
      <c r="S225" s="44" t="s">
        <v>25</v>
      </c>
      <c r="T225" s="44" t="s">
        <v>22</v>
      </c>
      <c r="U225" s="43"/>
      <c r="V225" s="42" t="s">
        <v>24</v>
      </c>
      <c r="W225" s="42"/>
      <c r="X225" s="141" t="s">
        <v>25</v>
      </c>
      <c r="Y225" s="142" t="s">
        <v>22</v>
      </c>
      <c r="Z225" s="163"/>
      <c r="AA225" s="165"/>
      <c r="AB225" s="161"/>
      <c r="AC225" s="163"/>
      <c r="AD225" s="165"/>
      <c r="AE225" s="161"/>
    </row>
    <row r="226" spans="1:31" ht="16.5" customHeight="1">
      <c r="A226" s="146">
        <v>2.125</v>
      </c>
      <c r="B226" s="147">
        <v>4</v>
      </c>
      <c r="C226" s="148">
        <v>2</v>
      </c>
      <c r="D226" s="149" t="s">
        <v>102</v>
      </c>
      <c r="E226" s="150" t="s">
        <v>2</v>
      </c>
      <c r="F226" s="151">
        <v>9</v>
      </c>
      <c r="G226" s="152">
        <v>100</v>
      </c>
      <c r="H226" s="152"/>
      <c r="I226" s="153">
        <v>7</v>
      </c>
      <c r="J226" s="154">
        <v>2</v>
      </c>
      <c r="K226" s="45">
        <v>-2.125</v>
      </c>
      <c r="L226" s="12"/>
      <c r="M226" s="146">
        <v>-3.875</v>
      </c>
      <c r="N226" s="147">
        <v>2</v>
      </c>
      <c r="O226" s="148">
        <v>2</v>
      </c>
      <c r="P226" s="149" t="s">
        <v>101</v>
      </c>
      <c r="Q226" s="150" t="s">
        <v>54</v>
      </c>
      <c r="R226" s="151">
        <v>10</v>
      </c>
      <c r="S226" s="152">
        <v>170</v>
      </c>
      <c r="T226" s="152"/>
      <c r="U226" s="153">
        <v>7</v>
      </c>
      <c r="V226" s="154">
        <v>4</v>
      </c>
      <c r="W226" s="45">
        <v>3.875</v>
      </c>
      <c r="X226" s="143">
        <f>A226+M226+A249</f>
        <v>-3.875</v>
      </c>
      <c r="Y226" s="144">
        <f>K226+W226+K249</f>
        <v>3.875</v>
      </c>
      <c r="Z226" s="119">
        <f>O226</f>
        <v>2</v>
      </c>
      <c r="AA226" s="124">
        <f>IF(AND(G226&gt;0,G226&lt;1),2*G226,MATCH(A226,{-40000,-0.4999999999,0.5,40000},1)-1)+IF(AND(S226&gt;0,S226&lt;1),2*S226,MATCH(M226,{-40000,-0.4999999999,0.5,40000},1)-1)+IF(AND(G249&gt;0,G249&lt;1),2*G249,MATCH(A249,{-40000,-0.4999999999,0.5,40000},1)-1)</f>
        <v>2</v>
      </c>
      <c r="AB226" s="124">
        <f>MATCH(X226,{-40000,-9.9999999999,-6.9999999999,-2.9999999999,3,7,10,40000},1)/2-0.5</f>
        <v>1</v>
      </c>
      <c r="AC226" s="119">
        <f>U226</f>
        <v>7</v>
      </c>
      <c r="AD226" s="124">
        <f>IF(AND(H226&gt;0,H226&lt;1),2*H226,MATCH(K226,{-40000,-0.4999999999,0.5,40000},1)-1)+IF(AND(T226&gt;0,T226&lt;1),2*T226,MATCH(W226,{-40000,-0.4999999999,0.5,40000},1)-1)+IF(AND(H249&gt;0,H249&lt;1),2*H249,MATCH(K249,{-40000,-0.4999999999,0.5,40000},1)-1)</f>
        <v>4</v>
      </c>
      <c r="AE226" s="124">
        <f>MATCH(Y226,{-40000,-9.9999999999,-6.9999999999,-2.9999999999,3,7,10,40000},1)/2-0.5</f>
        <v>2</v>
      </c>
    </row>
    <row r="227" spans="1:31" ht="16.5" customHeight="1">
      <c r="A227" s="146">
        <v>-4.25</v>
      </c>
      <c r="B227" s="147">
        <v>0</v>
      </c>
      <c r="C227" s="148">
        <v>5</v>
      </c>
      <c r="D227" s="149" t="s">
        <v>107</v>
      </c>
      <c r="E227" s="150" t="s">
        <v>54</v>
      </c>
      <c r="F227" s="151">
        <v>7</v>
      </c>
      <c r="G227" s="152"/>
      <c r="H227" s="152">
        <v>150</v>
      </c>
      <c r="I227" s="153">
        <v>8</v>
      </c>
      <c r="J227" s="154">
        <v>6</v>
      </c>
      <c r="K227" s="45">
        <v>4.25</v>
      </c>
      <c r="L227" s="12"/>
      <c r="M227" s="146">
        <v>5.375</v>
      </c>
      <c r="N227" s="147">
        <v>5</v>
      </c>
      <c r="O227" s="148">
        <v>5</v>
      </c>
      <c r="P227" s="155" t="s">
        <v>93</v>
      </c>
      <c r="Q227" s="150" t="s">
        <v>54</v>
      </c>
      <c r="R227" s="151">
        <v>9</v>
      </c>
      <c r="S227" s="152">
        <v>600</v>
      </c>
      <c r="T227" s="152"/>
      <c r="U227" s="153">
        <v>8</v>
      </c>
      <c r="V227" s="154">
        <v>1</v>
      </c>
      <c r="W227" s="45">
        <v>-5.375</v>
      </c>
      <c r="X227" s="143">
        <f>A227+M227+A250</f>
        <v>-1</v>
      </c>
      <c r="Y227" s="144">
        <f>K227+W227+K250</f>
        <v>1</v>
      </c>
      <c r="Z227" s="119">
        <f>O227</f>
        <v>5</v>
      </c>
      <c r="AA227" s="124">
        <f>IF(AND(G227&gt;0,G227&lt;1),2*G227,MATCH(A227,{-40000,-0.4999999999,0.5,40000},1)-1)+IF(AND(S227&gt;0,S227&lt;1),2*S227,MATCH(M227,{-40000,-0.4999999999,0.5,40000},1)-1)+IF(AND(G250&gt;0,G250&lt;1),2*G250,MATCH(A250,{-40000,-0.4999999999,0.5,40000},1)-1)</f>
        <v>2</v>
      </c>
      <c r="AB227" s="124">
        <f>MATCH(X227,{-40000,-9.9999999999,-6.9999999999,-2.9999999999,3,7,10,40000},1)/2-0.5</f>
        <v>1.5</v>
      </c>
      <c r="AC227" s="119">
        <f>U227</f>
        <v>8</v>
      </c>
      <c r="AD227" s="124">
        <f>IF(AND(H227&gt;0,H227&lt;1),2*H227,MATCH(K227,{-40000,-0.4999999999,0.5,40000},1)-1)+IF(AND(T227&gt;0,T227&lt;1),2*T227,MATCH(W227,{-40000,-0.4999999999,0.5,40000},1)-1)+IF(AND(H250&gt;0,H250&lt;1),2*H250,MATCH(K250,{-40000,-0.4999999999,0.5,40000},1)-1)</f>
        <v>4</v>
      </c>
      <c r="AE227" s="124">
        <f>MATCH(Y227,{-40000,-9.9999999999,-6.9999999999,-2.9999999999,3,7,10,40000},1)/2-0.5</f>
        <v>1.5</v>
      </c>
    </row>
    <row r="228" spans="1:31" ht="16.5" customHeight="1">
      <c r="A228" s="146">
        <v>-1.75</v>
      </c>
      <c r="B228" s="147">
        <v>2</v>
      </c>
      <c r="C228" s="148">
        <v>6</v>
      </c>
      <c r="D228" s="149" t="s">
        <v>98</v>
      </c>
      <c r="E228" s="150" t="s">
        <v>54</v>
      </c>
      <c r="F228" s="151">
        <v>10</v>
      </c>
      <c r="G228" s="152"/>
      <c r="H228" s="152">
        <v>50</v>
      </c>
      <c r="I228" s="153">
        <v>4</v>
      </c>
      <c r="J228" s="154">
        <v>4</v>
      </c>
      <c r="K228" s="45">
        <v>1.75</v>
      </c>
      <c r="L228" s="12"/>
      <c r="M228" s="146">
        <v>-9.875</v>
      </c>
      <c r="N228" s="147">
        <v>0</v>
      </c>
      <c r="O228" s="148">
        <v>6</v>
      </c>
      <c r="P228" s="149" t="s">
        <v>93</v>
      </c>
      <c r="Q228" s="150" t="s">
        <v>54</v>
      </c>
      <c r="R228" s="151">
        <v>7</v>
      </c>
      <c r="S228" s="152"/>
      <c r="T228" s="152">
        <v>200</v>
      </c>
      <c r="U228" s="153">
        <v>4</v>
      </c>
      <c r="V228" s="154">
        <v>6</v>
      </c>
      <c r="W228" s="45">
        <v>9.875</v>
      </c>
      <c r="X228" s="143">
        <f>A228+M228+A251</f>
        <v>-9.875</v>
      </c>
      <c r="Y228" s="144">
        <f>K228+W228+K251</f>
        <v>9.875</v>
      </c>
      <c r="Z228" s="119">
        <f>O228</f>
        <v>6</v>
      </c>
      <c r="AA228" s="124">
        <f>IF(AND(G228&gt;0,G228&lt;1),2*G228,MATCH(A228,{-40000,-0.4999999999,0.5,40000},1)-1)+IF(AND(S228&gt;0,S228&lt;1),2*S228,MATCH(M228,{-40000,-0.4999999999,0.5,40000},1)-1)+IF(AND(G251&gt;0,G251&lt;1),2*G251,MATCH(A251,{-40000,-0.4999999999,0.5,40000},1)-1)</f>
        <v>2</v>
      </c>
      <c r="AB228" s="124">
        <f>MATCH(X228,{-40000,-9.9999999999,-6.9999999999,-2.9999999999,3,7,10,40000},1)/2-0.5</f>
        <v>0.5</v>
      </c>
      <c r="AC228" s="119">
        <f>U228</f>
        <v>4</v>
      </c>
      <c r="AD228" s="124">
        <f>IF(AND(H228&gt;0,H228&lt;1),2*H228,MATCH(K228,{-40000,-0.4999999999,0.5,40000},1)-1)+IF(AND(T228&gt;0,T228&lt;1),2*T228,MATCH(W228,{-40000,-0.4999999999,0.5,40000},1)-1)+IF(AND(H251&gt;0,H251&lt;1),2*H251,MATCH(K251,{-40000,-0.4999999999,0.5,40000},1)-1)</f>
        <v>4</v>
      </c>
      <c r="AE228" s="124">
        <f>MATCH(Y228,{-40000,-9.9999999999,-6.9999999999,-2.9999999999,3,7,10,40000},1)/2-0.5</f>
        <v>2.5</v>
      </c>
    </row>
    <row r="229" spans="1:31" ht="16.5" customHeight="1">
      <c r="A229" s="146">
        <v>3.125</v>
      </c>
      <c r="B229" s="147">
        <v>6</v>
      </c>
      <c r="C229" s="148">
        <v>1</v>
      </c>
      <c r="D229" s="149" t="s">
        <v>106</v>
      </c>
      <c r="E229" s="150" t="s">
        <v>54</v>
      </c>
      <c r="F229" s="151">
        <v>10</v>
      </c>
      <c r="G229" s="152">
        <v>130</v>
      </c>
      <c r="H229" s="152"/>
      <c r="I229" s="153">
        <v>3</v>
      </c>
      <c r="J229" s="154">
        <v>0</v>
      </c>
      <c r="K229" s="45">
        <v>-3.125</v>
      </c>
      <c r="L229" s="12"/>
      <c r="M229" s="146">
        <v>5.375</v>
      </c>
      <c r="N229" s="147">
        <v>5</v>
      </c>
      <c r="O229" s="148">
        <v>1</v>
      </c>
      <c r="P229" s="155" t="s">
        <v>93</v>
      </c>
      <c r="Q229" s="150" t="s">
        <v>54</v>
      </c>
      <c r="R229" s="151">
        <v>9</v>
      </c>
      <c r="S229" s="152">
        <v>600</v>
      </c>
      <c r="T229" s="152"/>
      <c r="U229" s="153">
        <v>3</v>
      </c>
      <c r="V229" s="154">
        <v>1</v>
      </c>
      <c r="W229" s="45">
        <v>-5.375</v>
      </c>
      <c r="X229" s="143">
        <f>A229+M229+A252</f>
        <v>11.75</v>
      </c>
      <c r="Y229" s="144">
        <f>K229+W229+K252</f>
        <v>-11.75</v>
      </c>
      <c r="Z229" s="119">
        <f>O229</f>
        <v>1</v>
      </c>
      <c r="AA229" s="124">
        <f>IF(AND(G229&gt;0,G229&lt;1),2*G229,MATCH(A229,{-40000,-0.4999999999,0.5,40000},1)-1)+IF(AND(S229&gt;0,S229&lt;1),2*S229,MATCH(M229,{-40000,-0.4999999999,0.5,40000},1)-1)+IF(AND(G252&gt;0,G252&lt;1),2*G252,MATCH(A252,{-40000,-0.4999999999,0.5,40000},1)-1)</f>
        <v>6</v>
      </c>
      <c r="AB229" s="124">
        <f>MATCH(X229,{-40000,-9.9999999999,-6.9999999999,-2.9999999999,3,7,10,40000},1)/2-0.5</f>
        <v>3</v>
      </c>
      <c r="AC229" s="119">
        <f>U229</f>
        <v>3</v>
      </c>
      <c r="AD229" s="124">
        <f>IF(AND(H229&gt;0,H229&lt;1),2*H229,MATCH(K229,{-40000,-0.4999999999,0.5,40000},1)-1)+IF(AND(T229&gt;0,T229&lt;1),2*T229,MATCH(W229,{-40000,-0.4999999999,0.5,40000},1)-1)+IF(AND(H252&gt;0,H252&lt;1),2*H252,MATCH(K252,{-40000,-0.4999999999,0.5,40000},1)-1)</f>
        <v>0</v>
      </c>
      <c r="AE229" s="124">
        <f>MATCH(Y229,{-40000,-9.9999999999,-6.9999999999,-2.9999999999,3,7,10,40000},1)/2-0.5</f>
        <v>0</v>
      </c>
    </row>
    <row r="230" spans="1:29" s="72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  <c r="X230" s="135"/>
      <c r="Y230" s="133"/>
      <c r="Z230" s="13"/>
      <c r="AB230" s="13"/>
      <c r="AC230" s="13"/>
    </row>
    <row r="231" spans="1:29" s="72" customFormat="1" ht="15">
      <c r="A231" s="5"/>
      <c r="B231" s="6" t="s">
        <v>9</v>
      </c>
      <c r="C231" s="7"/>
      <c r="D231" s="6"/>
      <c r="E231" s="8" t="s">
        <v>59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  <c r="X231" s="135"/>
      <c r="Y231" s="133"/>
      <c r="Z231" s="11"/>
      <c r="AB231" s="11"/>
      <c r="AC231" s="11"/>
    </row>
    <row r="232" spans="1:29" s="72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  <c r="X232" s="135"/>
      <c r="Y232" s="133"/>
      <c r="Z232" s="11"/>
      <c r="AB232" s="11"/>
      <c r="AC232" s="11"/>
    </row>
    <row r="233" spans="1:29" s="72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  <c r="X233" s="135"/>
      <c r="Y233" s="134"/>
      <c r="Z233" s="120"/>
      <c r="AB233" s="120"/>
      <c r="AC233" s="120"/>
    </row>
    <row r="234" spans="1:29" s="72" customFormat="1" ht="12.75" customHeight="1">
      <c r="A234" s="73"/>
      <c r="B234" s="74"/>
      <c r="C234" s="75"/>
      <c r="D234" s="92"/>
      <c r="E234" s="93" t="s">
        <v>3</v>
      </c>
      <c r="F234" s="100" t="s">
        <v>220</v>
      </c>
      <c r="G234" s="76"/>
      <c r="H234" s="77"/>
      <c r="I234" s="77"/>
      <c r="J234" s="127"/>
      <c r="K234" s="78"/>
      <c r="L234" s="79"/>
      <c r="X234" s="135"/>
      <c r="Y234" s="136"/>
      <c r="Z234" s="121"/>
      <c r="AB234" s="121"/>
      <c r="AC234" s="121"/>
    </row>
    <row r="235" spans="1:29" s="72" customFormat="1" ht="12.75" customHeight="1">
      <c r="A235" s="73"/>
      <c r="B235" s="74"/>
      <c r="C235" s="75"/>
      <c r="D235" s="92"/>
      <c r="E235" s="94" t="s">
        <v>4</v>
      </c>
      <c r="F235" s="157" t="s">
        <v>197</v>
      </c>
      <c r="G235" s="80"/>
      <c r="H235" s="77"/>
      <c r="I235" s="128"/>
      <c r="J235" s="12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8.1</v>
      </c>
      <c r="K235" s="130"/>
      <c r="L235" s="79"/>
      <c r="X235" s="135"/>
      <c r="Y235" s="136"/>
      <c r="Z235" s="121"/>
      <c r="AB235" s="121"/>
      <c r="AC235" s="121"/>
    </row>
    <row r="236" spans="1:29" s="72" customFormat="1" ht="12.75" customHeight="1">
      <c r="A236" s="73"/>
      <c r="B236" s="74"/>
      <c r="C236" s="75"/>
      <c r="D236" s="92"/>
      <c r="E236" s="94" t="s">
        <v>5</v>
      </c>
      <c r="F236" s="100" t="s">
        <v>372</v>
      </c>
      <c r="G236" s="76"/>
      <c r="H236" s="77"/>
      <c r="I236" s="131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11.1</v>
      </c>
      <c r="J236" s="129" t="str">
        <f>IF(J235="","","+")</f>
        <v>+</v>
      </c>
      <c r="K236" s="132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8.1</v>
      </c>
      <c r="L236" s="79"/>
      <c r="X236" s="135"/>
      <c r="Y236" s="136"/>
      <c r="Z236" s="121"/>
      <c r="AB236" s="121"/>
      <c r="AC236" s="121"/>
    </row>
    <row r="237" spans="1:29" s="72" customFormat="1" ht="12.75" customHeight="1">
      <c r="A237" s="73"/>
      <c r="B237" s="74"/>
      <c r="C237" s="75"/>
      <c r="D237" s="92"/>
      <c r="E237" s="93" t="s">
        <v>6</v>
      </c>
      <c r="F237" s="100" t="s">
        <v>373</v>
      </c>
      <c r="G237" s="76"/>
      <c r="H237" s="77"/>
      <c r="I237" s="128"/>
      <c r="J237" s="129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13.1</v>
      </c>
      <c r="K237" s="130"/>
      <c r="L237" s="79"/>
      <c r="X237" s="135"/>
      <c r="Y237" s="136"/>
      <c r="Z237" s="121"/>
      <c r="AB237" s="121"/>
      <c r="AC237" s="121"/>
    </row>
    <row r="238" spans="1:29" s="72" customFormat="1" ht="12.75" customHeight="1">
      <c r="A238" s="95" t="s">
        <v>3</v>
      </c>
      <c r="B238" s="101" t="s">
        <v>380</v>
      </c>
      <c r="C238" s="75"/>
      <c r="D238" s="92"/>
      <c r="F238" s="76"/>
      <c r="G238" s="93" t="s">
        <v>3</v>
      </c>
      <c r="H238" s="159" t="s">
        <v>230</v>
      </c>
      <c r="I238" s="76"/>
      <c r="J238" s="80"/>
      <c r="K238" s="78"/>
      <c r="L238" s="79"/>
      <c r="X238" s="135"/>
      <c r="Y238" s="136"/>
      <c r="Z238" s="121"/>
      <c r="AB238" s="121"/>
      <c r="AC238" s="121"/>
    </row>
    <row r="239" spans="1:29" s="72" customFormat="1" ht="12.75" customHeight="1">
      <c r="A239" s="96" t="s">
        <v>4</v>
      </c>
      <c r="B239" s="101" t="s">
        <v>381</v>
      </c>
      <c r="C239" s="81"/>
      <c r="D239" s="92"/>
      <c r="F239" s="82"/>
      <c r="G239" s="94" t="s">
        <v>4</v>
      </c>
      <c r="H239" s="102" t="s">
        <v>374</v>
      </c>
      <c r="I239" s="76"/>
      <c r="J239" s="80"/>
      <c r="K239" s="78"/>
      <c r="L239" s="79"/>
      <c r="X239" s="135"/>
      <c r="Y239" s="136"/>
      <c r="Z239" s="121"/>
      <c r="AB239" s="121"/>
      <c r="AC239" s="121"/>
    </row>
    <row r="240" spans="1:29" s="72" customFormat="1" ht="12.75" customHeight="1">
      <c r="A240" s="96" t="s">
        <v>5</v>
      </c>
      <c r="B240" s="101" t="s">
        <v>382</v>
      </c>
      <c r="C240" s="75"/>
      <c r="D240" s="92"/>
      <c r="F240" s="82"/>
      <c r="G240" s="94" t="s">
        <v>5</v>
      </c>
      <c r="H240" s="102" t="s">
        <v>375</v>
      </c>
      <c r="I240" s="76"/>
      <c r="J240" s="76"/>
      <c r="K240" s="78"/>
      <c r="L240" s="79"/>
      <c r="X240" s="135"/>
      <c r="Y240" s="136"/>
      <c r="Z240" s="121"/>
      <c r="AB240" s="121"/>
      <c r="AC240" s="121"/>
    </row>
    <row r="241" spans="1:29" s="72" customFormat="1" ht="12.75" customHeight="1">
      <c r="A241" s="95" t="s">
        <v>6</v>
      </c>
      <c r="B241" s="158" t="s">
        <v>383</v>
      </c>
      <c r="C241" s="81"/>
      <c r="D241" s="92"/>
      <c r="F241" s="76"/>
      <c r="G241" s="93" t="s">
        <v>6</v>
      </c>
      <c r="H241" s="102" t="s">
        <v>376</v>
      </c>
      <c r="I241" s="108"/>
      <c r="J241" s="109" t="s">
        <v>61</v>
      </c>
      <c r="K241" s="110"/>
      <c r="L241" s="79"/>
      <c r="X241" s="135"/>
      <c r="Y241" s="137"/>
      <c r="Z241" s="122"/>
      <c r="AB241" s="122"/>
      <c r="AC241" s="122"/>
    </row>
    <row r="242" spans="1:29" s="72" customFormat="1" ht="12.75" customHeight="1">
      <c r="A242" s="97"/>
      <c r="B242" s="81"/>
      <c r="C242" s="93"/>
      <c r="D242" s="92"/>
      <c r="E242" s="93" t="s">
        <v>3</v>
      </c>
      <c r="F242" s="100" t="s">
        <v>377</v>
      </c>
      <c r="G242" s="76"/>
      <c r="H242" s="98"/>
      <c r="I242" s="111" t="s">
        <v>1</v>
      </c>
      <c r="J242" s="156" t="s">
        <v>450</v>
      </c>
      <c r="K242" s="110"/>
      <c r="L242" s="79"/>
      <c r="X242" s="135"/>
      <c r="Y242" s="137"/>
      <c r="Z242" s="122"/>
      <c r="AB242" s="122"/>
      <c r="AC242" s="122"/>
    </row>
    <row r="243" spans="1:29" s="72" customFormat="1" ht="12.75" customHeight="1">
      <c r="A243" s="73"/>
      <c r="B243" s="107" t="s">
        <v>60</v>
      </c>
      <c r="C243" s="75"/>
      <c r="D243" s="92"/>
      <c r="E243" s="94" t="s">
        <v>4</v>
      </c>
      <c r="F243" s="100" t="s">
        <v>378</v>
      </c>
      <c r="G243" s="76"/>
      <c r="H243" s="77"/>
      <c r="I243" s="111" t="s">
        <v>54</v>
      </c>
      <c r="J243" s="118" t="s">
        <v>452</v>
      </c>
      <c r="K243" s="110"/>
      <c r="L243" s="79"/>
      <c r="X243" s="135"/>
      <c r="Y243" s="137"/>
      <c r="Z243" s="122"/>
      <c r="AB243" s="122"/>
      <c r="AC243" s="122"/>
    </row>
    <row r="244" spans="1:29" s="72" customFormat="1" ht="12.75" customHeight="1">
      <c r="A244" s="73"/>
      <c r="B244" s="107" t="s">
        <v>453</v>
      </c>
      <c r="C244" s="75"/>
      <c r="D244" s="92"/>
      <c r="E244" s="94" t="s">
        <v>5</v>
      </c>
      <c r="F244" s="100" t="s">
        <v>379</v>
      </c>
      <c r="G244" s="80"/>
      <c r="H244" s="77"/>
      <c r="I244" s="111" t="s">
        <v>0</v>
      </c>
      <c r="J244" s="118" t="s">
        <v>451</v>
      </c>
      <c r="K244" s="110"/>
      <c r="L244" s="79"/>
      <c r="X244" s="135"/>
      <c r="Y244" s="137"/>
      <c r="Z244" s="122"/>
      <c r="AB244" s="122"/>
      <c r="AC244" s="122"/>
    </row>
    <row r="245" spans="1:29" s="72" customFormat="1" ht="12.75" customHeight="1">
      <c r="A245" s="83"/>
      <c r="B245" s="84"/>
      <c r="C245" s="84"/>
      <c r="D245" s="92"/>
      <c r="E245" s="93" t="s">
        <v>6</v>
      </c>
      <c r="F245" s="101" t="s">
        <v>220</v>
      </c>
      <c r="G245" s="84"/>
      <c r="H245" s="84"/>
      <c r="I245" s="112" t="s">
        <v>2</v>
      </c>
      <c r="J245" s="118" t="s">
        <v>451</v>
      </c>
      <c r="K245" s="113"/>
      <c r="L245" s="85"/>
      <c r="X245" s="135"/>
      <c r="Y245" s="138"/>
      <c r="Z245" s="123"/>
      <c r="AB245" s="123"/>
      <c r="AC245" s="123"/>
    </row>
    <row r="246" spans="1:29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135"/>
      <c r="Y246" s="138"/>
      <c r="Z246" s="120"/>
      <c r="AB246" s="120"/>
      <c r="AC246" s="120"/>
    </row>
    <row r="247" spans="1:25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  <c r="X247" s="135"/>
      <c r="Y247" s="138"/>
    </row>
    <row r="248" spans="1:25" ht="12.75">
      <c r="A248" s="42" t="s">
        <v>23</v>
      </c>
      <c r="B248" s="89" t="s">
        <v>24</v>
      </c>
      <c r="C248" s="90" t="s">
        <v>25</v>
      </c>
      <c r="D248" s="91" t="s">
        <v>26</v>
      </c>
      <c r="E248" s="91" t="s">
        <v>27</v>
      </c>
      <c r="F248" s="9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  <c r="X248" s="135"/>
      <c r="Y248" s="138"/>
    </row>
    <row r="249" spans="1:25" ht="16.5" customHeight="1">
      <c r="A249" s="146">
        <v>-2.125</v>
      </c>
      <c r="B249" s="147">
        <v>0</v>
      </c>
      <c r="C249" s="148">
        <v>2</v>
      </c>
      <c r="D249" s="149" t="s">
        <v>106</v>
      </c>
      <c r="E249" s="150" t="s">
        <v>2</v>
      </c>
      <c r="F249" s="151">
        <v>9</v>
      </c>
      <c r="G249" s="152"/>
      <c r="H249" s="152">
        <v>110</v>
      </c>
      <c r="I249" s="153">
        <v>7</v>
      </c>
      <c r="J249" s="154">
        <v>6</v>
      </c>
      <c r="K249" s="45">
        <v>2.125</v>
      </c>
      <c r="L249" s="12"/>
      <c r="O249" s="13"/>
      <c r="U249" s="13"/>
      <c r="X249" s="135"/>
      <c r="Y249" s="138"/>
    </row>
    <row r="250" spans="1:25" ht="16.5" customHeight="1">
      <c r="A250" s="146">
        <v>-2.125</v>
      </c>
      <c r="B250" s="147">
        <v>2</v>
      </c>
      <c r="C250" s="148">
        <v>5</v>
      </c>
      <c r="D250" s="155" t="s">
        <v>94</v>
      </c>
      <c r="E250" s="150" t="s">
        <v>1</v>
      </c>
      <c r="F250" s="151">
        <v>6</v>
      </c>
      <c r="G250" s="152"/>
      <c r="H250" s="152">
        <v>100</v>
      </c>
      <c r="I250" s="153">
        <v>8</v>
      </c>
      <c r="J250" s="154">
        <v>4</v>
      </c>
      <c r="K250" s="45">
        <v>2.125</v>
      </c>
      <c r="L250" s="12"/>
      <c r="O250" s="13"/>
      <c r="U250" s="13"/>
      <c r="X250" s="135"/>
      <c r="Y250" s="138"/>
    </row>
    <row r="251" spans="1:25" ht="16.5" customHeight="1">
      <c r="A251" s="146">
        <v>1.75</v>
      </c>
      <c r="B251" s="147">
        <v>4</v>
      </c>
      <c r="C251" s="148">
        <v>6</v>
      </c>
      <c r="D251" s="149" t="s">
        <v>106</v>
      </c>
      <c r="E251" s="150" t="s">
        <v>2</v>
      </c>
      <c r="F251" s="151">
        <v>7</v>
      </c>
      <c r="G251" s="152">
        <v>50</v>
      </c>
      <c r="H251" s="152"/>
      <c r="I251" s="153">
        <v>4</v>
      </c>
      <c r="J251" s="154">
        <v>2</v>
      </c>
      <c r="K251" s="45">
        <v>-1.75</v>
      </c>
      <c r="L251" s="12"/>
      <c r="O251" s="13"/>
      <c r="U251" s="13"/>
      <c r="X251" s="135"/>
      <c r="Y251" s="138"/>
    </row>
    <row r="252" spans="1:25" ht="16.5" customHeight="1">
      <c r="A252" s="146">
        <v>3.25</v>
      </c>
      <c r="B252" s="147">
        <v>6</v>
      </c>
      <c r="C252" s="148">
        <v>1</v>
      </c>
      <c r="D252" s="149" t="s">
        <v>108</v>
      </c>
      <c r="E252" s="150" t="s">
        <v>2</v>
      </c>
      <c r="F252" s="151">
        <v>7</v>
      </c>
      <c r="G252" s="152">
        <v>100</v>
      </c>
      <c r="H252" s="152"/>
      <c r="I252" s="153">
        <v>3</v>
      </c>
      <c r="J252" s="154">
        <v>0</v>
      </c>
      <c r="K252" s="45">
        <v>-3.25</v>
      </c>
      <c r="L252" s="12"/>
      <c r="O252" s="13"/>
      <c r="U252" s="13"/>
      <c r="X252" s="135"/>
      <c r="Y252" s="138"/>
    </row>
    <row r="253" spans="24:25" ht="12.75">
      <c r="X253" s="135"/>
      <c r="Y253" s="138"/>
    </row>
    <row r="254" spans="24:29" ht="12.75">
      <c r="X254" s="135"/>
      <c r="Y254" s="136"/>
      <c r="Z254" s="121"/>
      <c r="AA254" s="72"/>
      <c r="AB254" s="121"/>
      <c r="AC254" s="121"/>
    </row>
    <row r="255" spans="24:29" ht="12.75">
      <c r="X255" s="135"/>
      <c r="Y255" s="137"/>
      <c r="Z255" s="122"/>
      <c r="AA255" s="72"/>
      <c r="AB255" s="122"/>
      <c r="AC255" s="122"/>
    </row>
    <row r="256" spans="24:29" ht="12.75">
      <c r="X256" s="135"/>
      <c r="Y256" s="137"/>
      <c r="Z256" s="122"/>
      <c r="AA256" s="72"/>
      <c r="AB256" s="122"/>
      <c r="AC256" s="122"/>
    </row>
    <row r="257" spans="24:29" ht="12.75">
      <c r="X257" s="135"/>
      <c r="Y257" s="137"/>
      <c r="Z257" s="122"/>
      <c r="AA257" s="72"/>
      <c r="AB257" s="122"/>
      <c r="AC257" s="122"/>
    </row>
    <row r="258" spans="24:29" ht="12.75">
      <c r="X258" s="135"/>
      <c r="Y258" s="137"/>
      <c r="Z258" s="122"/>
      <c r="AA258" s="72"/>
      <c r="AB258" s="122"/>
      <c r="AC258" s="122"/>
    </row>
    <row r="259" spans="24:29" ht="12.75">
      <c r="X259" s="135"/>
      <c r="Y259" s="137"/>
      <c r="Z259" s="122"/>
      <c r="AA259" s="72"/>
      <c r="AB259" s="122"/>
      <c r="AC259" s="122"/>
    </row>
    <row r="260" spans="25:29" ht="12.75">
      <c r="Y260" s="137"/>
      <c r="Z260" s="122"/>
      <c r="AA260" s="72"/>
      <c r="AB260" s="122"/>
      <c r="AC260" s="122"/>
    </row>
    <row r="261" spans="25:29" ht="12.75">
      <c r="Y261" s="137"/>
      <c r="Z261" s="122"/>
      <c r="AA261" s="72"/>
      <c r="AB261" s="122"/>
      <c r="AC261" s="122"/>
    </row>
    <row r="262" spans="25:29" ht="12.75">
      <c r="Y262" s="137"/>
      <c r="Z262" s="122"/>
      <c r="AA262" s="72"/>
      <c r="AB262" s="122"/>
      <c r="AC262" s="122"/>
    </row>
    <row r="263" spans="25:29" ht="12.75">
      <c r="Y263" s="137"/>
      <c r="Z263" s="122"/>
      <c r="AA263" s="72"/>
      <c r="AB263" s="122"/>
      <c r="AC263" s="122"/>
    </row>
    <row r="264" spans="25:29" ht="12.75">
      <c r="Y264" s="137"/>
      <c r="Z264" s="122"/>
      <c r="AA264" s="72"/>
      <c r="AB264" s="122"/>
      <c r="AC264" s="122"/>
    </row>
    <row r="265" spans="25:29" ht="12.75">
      <c r="Y265" s="137"/>
      <c r="Z265" s="122"/>
      <c r="AA265" s="72"/>
      <c r="AB265" s="122"/>
      <c r="AC265" s="122"/>
    </row>
    <row r="266" spans="25:29" ht="12.75">
      <c r="Y266" s="145"/>
      <c r="Z266" s="47"/>
      <c r="AB266" s="47"/>
      <c r="AC266" s="47"/>
    </row>
  </sheetData>
  <sheetProtection/>
  <mergeCells count="42">
    <mergeCell ref="Z86:Z87"/>
    <mergeCell ref="AA86:AA87"/>
    <mergeCell ref="AB86:AB87"/>
    <mergeCell ref="Z40:Z41"/>
    <mergeCell ref="AB40:AB41"/>
    <mergeCell ref="AC40:AC41"/>
    <mergeCell ref="AD40:AD41"/>
    <mergeCell ref="AB155:AB156"/>
    <mergeCell ref="AC155:AC156"/>
    <mergeCell ref="AA17:AA18"/>
    <mergeCell ref="AB17:AB18"/>
    <mergeCell ref="AD17:AD18"/>
    <mergeCell ref="AA109:AA110"/>
    <mergeCell ref="AB109:AB110"/>
    <mergeCell ref="AC109:AC110"/>
    <mergeCell ref="Z17:Z18"/>
    <mergeCell ref="AC17:AC18"/>
    <mergeCell ref="AA224:AA225"/>
    <mergeCell ref="AC86:AC87"/>
    <mergeCell ref="AD86:AD87"/>
    <mergeCell ref="AD109:AD110"/>
    <mergeCell ref="AD155:AD156"/>
    <mergeCell ref="AD178:AD179"/>
    <mergeCell ref="AA40:AA41"/>
    <mergeCell ref="Z109:Z110"/>
    <mergeCell ref="Z155:Z156"/>
    <mergeCell ref="AD224:AD225"/>
    <mergeCell ref="Z178:Z179"/>
    <mergeCell ref="AA178:AA179"/>
    <mergeCell ref="AB178:AB179"/>
    <mergeCell ref="AC178:AC179"/>
    <mergeCell ref="AA155:AA156"/>
    <mergeCell ref="Z224:Z225"/>
    <mergeCell ref="AB224:AB225"/>
    <mergeCell ref="AC224:AC225"/>
    <mergeCell ref="AE224:AE225"/>
    <mergeCell ref="AE17:AE18"/>
    <mergeCell ref="AE40:AE41"/>
    <mergeCell ref="AE86:AE87"/>
    <mergeCell ref="AE109:AE110"/>
    <mergeCell ref="AE155:AE156"/>
    <mergeCell ref="AE178:AE179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2005-07-01T07:28:31Z</cp:lastPrinted>
  <dcterms:created xsi:type="dcterms:W3CDTF">2002-10-30T10:24:39Z</dcterms:created>
  <dcterms:modified xsi:type="dcterms:W3CDTF">2018-09-13T04:11:55Z</dcterms:modified>
  <cp:category/>
  <cp:version/>
  <cp:contentType/>
  <cp:contentStatus/>
</cp:coreProperties>
</file>